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C.2" sheetId="12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B.1" sheetId="13" r:id="rId10"/>
    <sheet name="B.2" sheetId="14" r:id="rId11"/>
    <sheet name="B.2.1" sheetId="15" r:id="rId12"/>
    <sheet name="B.2.2" sheetId="16" r:id="rId13"/>
    <sheet name="B.2.3" sheetId="17" r:id="rId14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Print_Area" localSheetId="9">B.1!$A$1:$O$40</definedName>
  </definedNames>
  <calcPr calcId="145621"/>
</workbook>
</file>

<file path=xl/calcChain.xml><?xml version="1.0" encoding="utf-8"?>
<calcChain xmlns="http://schemas.openxmlformats.org/spreadsheetml/2006/main">
  <c r="M81" i="17" l="1"/>
  <c r="L81" i="17"/>
  <c r="L77" i="17" s="1"/>
  <c r="K81" i="17"/>
  <c r="J81" i="17"/>
  <c r="I81" i="17"/>
  <c r="H81" i="17"/>
  <c r="H77" i="17" s="1"/>
  <c r="G81" i="17"/>
  <c r="F81" i="17"/>
  <c r="E81" i="17"/>
  <c r="M78" i="17"/>
  <c r="M77" i="17" s="1"/>
  <c r="L78" i="17"/>
  <c r="K78" i="17"/>
  <c r="K77" i="17" s="1"/>
  <c r="J78" i="17"/>
  <c r="I78" i="17"/>
  <c r="I77" i="17" s="1"/>
  <c r="H78" i="17"/>
  <c r="G78" i="17"/>
  <c r="G77" i="17" s="1"/>
  <c r="F78" i="17"/>
  <c r="E78" i="17"/>
  <c r="E77" i="17" s="1"/>
  <c r="J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L64" i="17" s="1"/>
  <c r="K68" i="17"/>
  <c r="J68" i="17"/>
  <c r="I68" i="17"/>
  <c r="H68" i="17"/>
  <c r="H64" i="17" s="1"/>
  <c r="G68" i="17"/>
  <c r="F68" i="17"/>
  <c r="E68" i="17"/>
  <c r="M65" i="17"/>
  <c r="M64" i="17" s="1"/>
  <c r="L65" i="17"/>
  <c r="K65" i="17"/>
  <c r="K64" i="17" s="1"/>
  <c r="J65" i="17"/>
  <c r="I65" i="17"/>
  <c r="I64" i="17" s="1"/>
  <c r="H65" i="17"/>
  <c r="G65" i="17"/>
  <c r="G64" i="17" s="1"/>
  <c r="F65" i="17"/>
  <c r="E65" i="17"/>
  <c r="E64" i="17" s="1"/>
  <c r="J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L52" i="17" s="1"/>
  <c r="L51" i="17" s="1"/>
  <c r="K56" i="17"/>
  <c r="J56" i="17"/>
  <c r="I56" i="17"/>
  <c r="H56" i="17"/>
  <c r="H52" i="17" s="1"/>
  <c r="H51" i="17" s="1"/>
  <c r="G56" i="17"/>
  <c r="F56" i="17"/>
  <c r="E56" i="17"/>
  <c r="M53" i="17"/>
  <c r="M52" i="17" s="1"/>
  <c r="M51" i="17" s="1"/>
  <c r="L53" i="17"/>
  <c r="K53" i="17"/>
  <c r="K52" i="17" s="1"/>
  <c r="K51" i="17" s="1"/>
  <c r="J53" i="17"/>
  <c r="I53" i="17"/>
  <c r="I52" i="17" s="1"/>
  <c r="I51" i="17" s="1"/>
  <c r="H53" i="17"/>
  <c r="G53" i="17"/>
  <c r="G52" i="17" s="1"/>
  <c r="G51" i="17" s="1"/>
  <c r="F53" i="17"/>
  <c r="E53" i="17"/>
  <c r="E52" i="17" s="1"/>
  <c r="E51" i="17" s="1"/>
  <c r="J52" i="17"/>
  <c r="J51" i="17" s="1"/>
  <c r="F52" i="17"/>
  <c r="F51" i="17" s="1"/>
  <c r="M47" i="17"/>
  <c r="L47" i="17"/>
  <c r="L4" i="17" s="1"/>
  <c r="K47" i="17"/>
  <c r="J47" i="17"/>
  <c r="I47" i="17"/>
  <c r="H47" i="17"/>
  <c r="H4" i="17" s="1"/>
  <c r="G47" i="17"/>
  <c r="F47" i="17"/>
  <c r="E47" i="17"/>
  <c r="M8" i="17"/>
  <c r="M4" i="17" s="1"/>
  <c r="L8" i="17"/>
  <c r="K8" i="17"/>
  <c r="J8" i="17"/>
  <c r="I8" i="17"/>
  <c r="I4" i="17" s="1"/>
  <c r="H8" i="17"/>
  <c r="G8" i="17"/>
  <c r="F8" i="17"/>
  <c r="E8" i="17"/>
  <c r="E4" i="17" s="1"/>
  <c r="M5" i="17"/>
  <c r="L5" i="17"/>
  <c r="K5" i="17"/>
  <c r="J5" i="17"/>
  <c r="J4" i="17" s="1"/>
  <c r="J92" i="17" s="1"/>
  <c r="I5" i="17"/>
  <c r="H5" i="17"/>
  <c r="G5" i="17"/>
  <c r="F5" i="17"/>
  <c r="F4" i="17" s="1"/>
  <c r="E5" i="17"/>
  <c r="K4" i="17"/>
  <c r="K92" i="17" s="1"/>
  <c r="G4" i="17"/>
  <c r="M81" i="16"/>
  <c r="M77" i="16" s="1"/>
  <c r="L81" i="16"/>
  <c r="K81" i="16"/>
  <c r="J81" i="16"/>
  <c r="I81" i="16"/>
  <c r="I77" i="16" s="1"/>
  <c r="H81" i="16"/>
  <c r="G81" i="16"/>
  <c r="F81" i="16"/>
  <c r="E81" i="16"/>
  <c r="E77" i="16" s="1"/>
  <c r="M78" i="16"/>
  <c r="L78" i="16"/>
  <c r="K78" i="16"/>
  <c r="J78" i="16"/>
  <c r="J77" i="16" s="1"/>
  <c r="I78" i="16"/>
  <c r="H78" i="16"/>
  <c r="G78" i="16"/>
  <c r="F78" i="16"/>
  <c r="F77" i="16" s="1"/>
  <c r="E78" i="16"/>
  <c r="L77" i="16"/>
  <c r="K77" i="16"/>
  <c r="H77" i="16"/>
  <c r="G77" i="16"/>
  <c r="M73" i="16"/>
  <c r="L73" i="16"/>
  <c r="K73" i="16"/>
  <c r="J73" i="16"/>
  <c r="I73" i="16"/>
  <c r="H73" i="16"/>
  <c r="G73" i="16"/>
  <c r="F73" i="16"/>
  <c r="E73" i="16"/>
  <c r="M68" i="16"/>
  <c r="M64" i="16" s="1"/>
  <c r="L68" i="16"/>
  <c r="K68" i="16"/>
  <c r="J68" i="16"/>
  <c r="I68" i="16"/>
  <c r="I64" i="16" s="1"/>
  <c r="H68" i="16"/>
  <c r="G68" i="16"/>
  <c r="F68" i="16"/>
  <c r="E68" i="16"/>
  <c r="E64" i="16" s="1"/>
  <c r="M65" i="16"/>
  <c r="L65" i="16"/>
  <c r="K65" i="16"/>
  <c r="J65" i="16"/>
  <c r="J64" i="16" s="1"/>
  <c r="I65" i="16"/>
  <c r="H65" i="16"/>
  <c r="G65" i="16"/>
  <c r="F65" i="16"/>
  <c r="F64" i="16" s="1"/>
  <c r="E65" i="16"/>
  <c r="L64" i="16"/>
  <c r="K64" i="16"/>
  <c r="H64" i="16"/>
  <c r="G64" i="16"/>
  <c r="M59" i="16"/>
  <c r="L59" i="16"/>
  <c r="K59" i="16"/>
  <c r="J59" i="16"/>
  <c r="I59" i="16"/>
  <c r="H59" i="16"/>
  <c r="G59" i="16"/>
  <c r="F59" i="16"/>
  <c r="E59" i="16"/>
  <c r="M56" i="16"/>
  <c r="M52" i="16" s="1"/>
  <c r="M51" i="16" s="1"/>
  <c r="L56" i="16"/>
  <c r="K56" i="16"/>
  <c r="J56" i="16"/>
  <c r="I56" i="16"/>
  <c r="I52" i="16" s="1"/>
  <c r="I51" i="16" s="1"/>
  <c r="H56" i="16"/>
  <c r="G56" i="16"/>
  <c r="F56" i="16"/>
  <c r="E56" i="16"/>
  <c r="E52" i="16" s="1"/>
  <c r="E51" i="16" s="1"/>
  <c r="M53" i="16"/>
  <c r="L53" i="16"/>
  <c r="K53" i="16"/>
  <c r="J53" i="16"/>
  <c r="J52" i="16" s="1"/>
  <c r="J51" i="16" s="1"/>
  <c r="I53" i="16"/>
  <c r="H53" i="16"/>
  <c r="G53" i="16"/>
  <c r="F53" i="16"/>
  <c r="F52" i="16" s="1"/>
  <c r="F51" i="16" s="1"/>
  <c r="E53" i="16"/>
  <c r="L52" i="16"/>
  <c r="K52" i="16"/>
  <c r="K51" i="16" s="1"/>
  <c r="H52" i="16"/>
  <c r="G52" i="16"/>
  <c r="G51" i="16" s="1"/>
  <c r="L51" i="16"/>
  <c r="H51" i="16"/>
  <c r="M47" i="16"/>
  <c r="M4" i="16" s="1"/>
  <c r="M92" i="16" s="1"/>
  <c r="L47" i="16"/>
  <c r="K47" i="16"/>
  <c r="J47" i="16"/>
  <c r="I47" i="16"/>
  <c r="I4" i="16" s="1"/>
  <c r="I92" i="16" s="1"/>
  <c r="H47" i="16"/>
  <c r="G47" i="16"/>
  <c r="F47" i="16"/>
  <c r="E47" i="16"/>
  <c r="E4" i="16" s="1"/>
  <c r="E92" i="16" s="1"/>
  <c r="M8" i="16"/>
  <c r="L8" i="16"/>
  <c r="K8" i="16"/>
  <c r="J8" i="16"/>
  <c r="J4" i="16" s="1"/>
  <c r="J92" i="16" s="1"/>
  <c r="I8" i="16"/>
  <c r="H8" i="16"/>
  <c r="G8" i="16"/>
  <c r="F8" i="16"/>
  <c r="F4" i="16" s="1"/>
  <c r="F92" i="16" s="1"/>
  <c r="E8" i="16"/>
  <c r="M5" i="16"/>
  <c r="L5" i="16"/>
  <c r="K5" i="16"/>
  <c r="K4" i="16" s="1"/>
  <c r="K92" i="16" s="1"/>
  <c r="J5" i="16"/>
  <c r="I5" i="16"/>
  <c r="H5" i="16"/>
  <c r="G5" i="16"/>
  <c r="G4" i="16" s="1"/>
  <c r="G92" i="16" s="1"/>
  <c r="F5" i="16"/>
  <c r="E5" i="16"/>
  <c r="L4" i="16"/>
  <c r="L92" i="16" s="1"/>
  <c r="H4" i="16"/>
  <c r="H92" i="16" s="1"/>
  <c r="M81" i="15"/>
  <c r="L81" i="15"/>
  <c r="K81" i="15"/>
  <c r="J81" i="15"/>
  <c r="J77" i="15" s="1"/>
  <c r="I81" i="15"/>
  <c r="H81" i="15"/>
  <c r="G81" i="15"/>
  <c r="F81" i="15"/>
  <c r="F77" i="15" s="1"/>
  <c r="E81" i="15"/>
  <c r="M78" i="15"/>
  <c r="L78" i="15"/>
  <c r="K78" i="15"/>
  <c r="K77" i="15" s="1"/>
  <c r="J78" i="15"/>
  <c r="I78" i="15"/>
  <c r="H78" i="15"/>
  <c r="G78" i="15"/>
  <c r="G77" i="15" s="1"/>
  <c r="F78" i="15"/>
  <c r="E78" i="15"/>
  <c r="M77" i="15"/>
  <c r="L77" i="15"/>
  <c r="I77" i="15"/>
  <c r="H77" i="15"/>
  <c r="E77" i="15"/>
  <c r="M73" i="15"/>
  <c r="L73" i="15"/>
  <c r="K73" i="15"/>
  <c r="J73" i="15"/>
  <c r="I73" i="15"/>
  <c r="H73" i="15"/>
  <c r="G73" i="15"/>
  <c r="F73" i="15"/>
  <c r="E73" i="15"/>
  <c r="M68" i="15"/>
  <c r="L68" i="15"/>
  <c r="K68" i="15"/>
  <c r="J68" i="15"/>
  <c r="J64" i="15" s="1"/>
  <c r="I68" i="15"/>
  <c r="H68" i="15"/>
  <c r="G68" i="15"/>
  <c r="F68" i="15"/>
  <c r="F64" i="15" s="1"/>
  <c r="E68" i="15"/>
  <c r="M65" i="15"/>
  <c r="L65" i="15"/>
  <c r="K65" i="15"/>
  <c r="K64" i="15" s="1"/>
  <c r="J65" i="15"/>
  <c r="I65" i="15"/>
  <c r="H65" i="15"/>
  <c r="G65" i="15"/>
  <c r="G64" i="15" s="1"/>
  <c r="F65" i="15"/>
  <c r="E65" i="15"/>
  <c r="M64" i="15"/>
  <c r="L64" i="15"/>
  <c r="I64" i="15"/>
  <c r="H64" i="15"/>
  <c r="E64" i="15"/>
  <c r="M59" i="15"/>
  <c r="L59" i="15"/>
  <c r="K59" i="15"/>
  <c r="J59" i="15"/>
  <c r="I59" i="15"/>
  <c r="H59" i="15"/>
  <c r="G59" i="15"/>
  <c r="F59" i="15"/>
  <c r="E59" i="15"/>
  <c r="M56" i="15"/>
  <c r="L56" i="15"/>
  <c r="K56" i="15"/>
  <c r="J56" i="15"/>
  <c r="J52" i="15" s="1"/>
  <c r="J51" i="15" s="1"/>
  <c r="I56" i="15"/>
  <c r="H56" i="15"/>
  <c r="G56" i="15"/>
  <c r="F56" i="15"/>
  <c r="F52" i="15" s="1"/>
  <c r="F51" i="15" s="1"/>
  <c r="E56" i="15"/>
  <c r="M53" i="15"/>
  <c r="L53" i="15"/>
  <c r="K53" i="15"/>
  <c r="K52" i="15" s="1"/>
  <c r="K51" i="15" s="1"/>
  <c r="J53" i="15"/>
  <c r="I53" i="15"/>
  <c r="H53" i="15"/>
  <c r="G53" i="15"/>
  <c r="G52" i="15" s="1"/>
  <c r="G51" i="15" s="1"/>
  <c r="F53" i="15"/>
  <c r="E53" i="15"/>
  <c r="M52" i="15"/>
  <c r="L52" i="15"/>
  <c r="L51" i="15" s="1"/>
  <c r="I52" i="15"/>
  <c r="H52" i="15"/>
  <c r="H51" i="15" s="1"/>
  <c r="E52" i="15"/>
  <c r="M51" i="15"/>
  <c r="I51" i="15"/>
  <c r="E51" i="15"/>
  <c r="M47" i="15"/>
  <c r="L47" i="15"/>
  <c r="K47" i="15"/>
  <c r="J47" i="15"/>
  <c r="J4" i="15" s="1"/>
  <c r="I47" i="15"/>
  <c r="H47" i="15"/>
  <c r="G47" i="15"/>
  <c r="F47" i="15"/>
  <c r="F4" i="15" s="1"/>
  <c r="E47" i="15"/>
  <c r="M8" i="15"/>
  <c r="L8" i="15"/>
  <c r="K8" i="15"/>
  <c r="K4" i="15" s="1"/>
  <c r="J8" i="15"/>
  <c r="I8" i="15"/>
  <c r="H8" i="15"/>
  <c r="G8" i="15"/>
  <c r="G4" i="15" s="1"/>
  <c r="F8" i="15"/>
  <c r="E8" i="15"/>
  <c r="M5" i="15"/>
  <c r="L5" i="15"/>
  <c r="L4" i="15" s="1"/>
  <c r="K5" i="15"/>
  <c r="J5" i="15"/>
  <c r="I5" i="15"/>
  <c r="H5" i="15"/>
  <c r="H4" i="15" s="1"/>
  <c r="H92" i="15" s="1"/>
  <c r="G5" i="15"/>
  <c r="F5" i="15"/>
  <c r="E5" i="15"/>
  <c r="M4" i="15"/>
  <c r="M92" i="15" s="1"/>
  <c r="I4" i="15"/>
  <c r="I92" i="15" s="1"/>
  <c r="E4" i="15"/>
  <c r="E92" i="15" s="1"/>
  <c r="M81" i="14"/>
  <c r="L81" i="14"/>
  <c r="K81" i="14"/>
  <c r="K77" i="14" s="1"/>
  <c r="J81" i="14"/>
  <c r="I81" i="14"/>
  <c r="H81" i="14"/>
  <c r="G81" i="14"/>
  <c r="G77" i="14" s="1"/>
  <c r="F81" i="14"/>
  <c r="E81" i="14"/>
  <c r="M78" i="14"/>
  <c r="L78" i="14"/>
  <c r="L77" i="14" s="1"/>
  <c r="K78" i="14"/>
  <c r="J78" i="14"/>
  <c r="I78" i="14"/>
  <c r="H78" i="14"/>
  <c r="H77" i="14" s="1"/>
  <c r="G78" i="14"/>
  <c r="F78" i="14"/>
  <c r="E78" i="14"/>
  <c r="M77" i="14"/>
  <c r="J77" i="14"/>
  <c r="I77" i="14"/>
  <c r="F77" i="14"/>
  <c r="E77" i="14"/>
  <c r="M73" i="14"/>
  <c r="L73" i="14"/>
  <c r="K73" i="14"/>
  <c r="J73" i="14"/>
  <c r="I73" i="14"/>
  <c r="H73" i="14"/>
  <c r="G73" i="14"/>
  <c r="F73" i="14"/>
  <c r="E73" i="14"/>
  <c r="M68" i="14"/>
  <c r="L68" i="14"/>
  <c r="K68" i="14"/>
  <c r="K64" i="14" s="1"/>
  <c r="J68" i="14"/>
  <c r="I68" i="14"/>
  <c r="H68" i="14"/>
  <c r="G68" i="14"/>
  <c r="G64" i="14" s="1"/>
  <c r="F68" i="14"/>
  <c r="E68" i="14"/>
  <c r="M65" i="14"/>
  <c r="L65" i="14"/>
  <c r="L64" i="14" s="1"/>
  <c r="K65" i="14"/>
  <c r="J65" i="14"/>
  <c r="I65" i="14"/>
  <c r="H65" i="14"/>
  <c r="H64" i="14" s="1"/>
  <c r="G65" i="14"/>
  <c r="F65" i="14"/>
  <c r="E65" i="14"/>
  <c r="M64" i="14"/>
  <c r="J64" i="14"/>
  <c r="I64" i="14"/>
  <c r="F64" i="14"/>
  <c r="E64" i="14"/>
  <c r="M59" i="14"/>
  <c r="L59" i="14"/>
  <c r="K59" i="14"/>
  <c r="J59" i="14"/>
  <c r="I59" i="14"/>
  <c r="H59" i="14"/>
  <c r="G59" i="14"/>
  <c r="F59" i="14"/>
  <c r="E59" i="14"/>
  <c r="M56" i="14"/>
  <c r="L56" i="14"/>
  <c r="K56" i="14"/>
  <c r="K52" i="14" s="1"/>
  <c r="K51" i="14" s="1"/>
  <c r="J56" i="14"/>
  <c r="I56" i="14"/>
  <c r="H56" i="14"/>
  <c r="G56" i="14"/>
  <c r="G52" i="14" s="1"/>
  <c r="G51" i="14" s="1"/>
  <c r="F56" i="14"/>
  <c r="E56" i="14"/>
  <c r="M53" i="14"/>
  <c r="L53" i="14"/>
  <c r="L52" i="14" s="1"/>
  <c r="L51" i="14" s="1"/>
  <c r="K53" i="14"/>
  <c r="J53" i="14"/>
  <c r="I53" i="14"/>
  <c r="H53" i="14"/>
  <c r="H52" i="14" s="1"/>
  <c r="H51" i="14" s="1"/>
  <c r="G53" i="14"/>
  <c r="F53" i="14"/>
  <c r="E53" i="14"/>
  <c r="M52" i="14"/>
  <c r="M51" i="14" s="1"/>
  <c r="J52" i="14"/>
  <c r="I52" i="14"/>
  <c r="I51" i="14" s="1"/>
  <c r="F52" i="14"/>
  <c r="E52" i="14"/>
  <c r="E51" i="14" s="1"/>
  <c r="J51" i="14"/>
  <c r="F51" i="14"/>
  <c r="M47" i="14"/>
  <c r="L47" i="14"/>
  <c r="K47" i="14"/>
  <c r="K4" i="14" s="1"/>
  <c r="K92" i="14" s="1"/>
  <c r="J47" i="14"/>
  <c r="I47" i="14"/>
  <c r="H47" i="14"/>
  <c r="G47" i="14"/>
  <c r="G4" i="14" s="1"/>
  <c r="G92" i="14" s="1"/>
  <c r="F47" i="14"/>
  <c r="E47" i="14"/>
  <c r="M8" i="14"/>
  <c r="L8" i="14"/>
  <c r="L4" i="14" s="1"/>
  <c r="L92" i="14" s="1"/>
  <c r="K8" i="14"/>
  <c r="J8" i="14"/>
  <c r="I8" i="14"/>
  <c r="H8" i="14"/>
  <c r="H4" i="14" s="1"/>
  <c r="H92" i="14" s="1"/>
  <c r="G8" i="14"/>
  <c r="F8" i="14"/>
  <c r="E8" i="14"/>
  <c r="M5" i="14"/>
  <c r="M4" i="14" s="1"/>
  <c r="M92" i="14" s="1"/>
  <c r="L5" i="14"/>
  <c r="K5" i="14"/>
  <c r="J5" i="14"/>
  <c r="I5" i="14"/>
  <c r="I4" i="14" s="1"/>
  <c r="I92" i="14" s="1"/>
  <c r="H5" i="14"/>
  <c r="G5" i="14"/>
  <c r="F5" i="14"/>
  <c r="E5" i="14"/>
  <c r="E4" i="14" s="1"/>
  <c r="E92" i="14" s="1"/>
  <c r="J4" i="14"/>
  <c r="J92" i="14" s="1"/>
  <c r="F4" i="14"/>
  <c r="F92" i="14" s="1"/>
  <c r="M36" i="13"/>
  <c r="L36" i="13"/>
  <c r="K36" i="13"/>
  <c r="J36" i="13"/>
  <c r="I36" i="13"/>
  <c r="H36" i="13"/>
  <c r="G36" i="13"/>
  <c r="F36" i="13"/>
  <c r="E36" i="13"/>
  <c r="M31" i="13"/>
  <c r="L31" i="13"/>
  <c r="K31" i="13"/>
  <c r="J31" i="13"/>
  <c r="I31" i="13"/>
  <c r="H31" i="13"/>
  <c r="G31" i="13"/>
  <c r="F31" i="13"/>
  <c r="E31" i="13"/>
  <c r="M21" i="13"/>
  <c r="L21" i="13"/>
  <c r="K21" i="13"/>
  <c r="J21" i="13"/>
  <c r="I21" i="13"/>
  <c r="H21" i="13"/>
  <c r="G21" i="13"/>
  <c r="F21" i="13"/>
  <c r="E21" i="13"/>
  <c r="M10" i="13"/>
  <c r="L10" i="13"/>
  <c r="K10" i="13"/>
  <c r="K9" i="13" s="1"/>
  <c r="K40" i="13" s="1"/>
  <c r="J10" i="13"/>
  <c r="I10" i="13"/>
  <c r="H10" i="13"/>
  <c r="G10" i="13"/>
  <c r="G9" i="13" s="1"/>
  <c r="G40" i="13" s="1"/>
  <c r="F10" i="13"/>
  <c r="E10" i="13"/>
  <c r="M9" i="13"/>
  <c r="L9" i="13"/>
  <c r="J9" i="13"/>
  <c r="I9" i="13"/>
  <c r="H9" i="13"/>
  <c r="F9" i="13"/>
  <c r="E9" i="13"/>
  <c r="M4" i="13"/>
  <c r="M40" i="13" s="1"/>
  <c r="L4" i="13"/>
  <c r="L40" i="13" s="1"/>
  <c r="K4" i="13"/>
  <c r="J4" i="13"/>
  <c r="J40" i="13" s="1"/>
  <c r="I4" i="13"/>
  <c r="I40" i="13" s="1"/>
  <c r="H4" i="13"/>
  <c r="H40" i="13" s="1"/>
  <c r="G4" i="13"/>
  <c r="F4" i="13"/>
  <c r="F40" i="13" s="1"/>
  <c r="E4" i="13"/>
  <c r="E40" i="13" s="1"/>
  <c r="K15" i="12"/>
  <c r="J15" i="12"/>
  <c r="I15" i="12"/>
  <c r="H15" i="12"/>
  <c r="G15" i="12"/>
  <c r="F15" i="12"/>
  <c r="E15" i="12"/>
  <c r="D15" i="12"/>
  <c r="C15" i="12"/>
  <c r="K4" i="12"/>
  <c r="J4" i="12"/>
  <c r="I4" i="12"/>
  <c r="H4" i="12"/>
  <c r="G4" i="12"/>
  <c r="F4" i="12"/>
  <c r="E4" i="12"/>
  <c r="D4" i="12"/>
  <c r="C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H8" i="11"/>
  <c r="G8" i="11"/>
  <c r="F8" i="11"/>
  <c r="E8" i="11"/>
  <c r="D8" i="11"/>
  <c r="C8" i="11"/>
  <c r="K4" i="11"/>
  <c r="K26" i="11" s="1"/>
  <c r="J4" i="11"/>
  <c r="I4" i="11"/>
  <c r="I26" i="11" s="1"/>
  <c r="H4" i="11"/>
  <c r="H26" i="11" s="1"/>
  <c r="G4" i="11"/>
  <c r="G26" i="11" s="1"/>
  <c r="F4" i="11"/>
  <c r="E4" i="11"/>
  <c r="E26" i="11" s="1"/>
  <c r="D4" i="11"/>
  <c r="D26" i="11" s="1"/>
  <c r="C4" i="11"/>
  <c r="C26" i="11" s="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H16" i="9"/>
  <c r="G16" i="9"/>
  <c r="F16" i="9"/>
  <c r="E16" i="9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I26" i="9" s="1"/>
  <c r="H4" i="9"/>
  <c r="G4" i="9"/>
  <c r="G26" i="9" s="1"/>
  <c r="F4" i="9"/>
  <c r="F26" i="9" s="1"/>
  <c r="E4" i="9"/>
  <c r="E26" i="9" s="1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J8" i="7"/>
  <c r="I8" i="7"/>
  <c r="H8" i="7"/>
  <c r="G8" i="7"/>
  <c r="F8" i="7"/>
  <c r="E8" i="7"/>
  <c r="D8" i="7"/>
  <c r="C8" i="7"/>
  <c r="K4" i="7"/>
  <c r="K26" i="7" s="1"/>
  <c r="J4" i="7"/>
  <c r="I4" i="7"/>
  <c r="I26" i="7" s="1"/>
  <c r="H4" i="7"/>
  <c r="H26" i="7" s="1"/>
  <c r="G4" i="7"/>
  <c r="G26" i="7" s="1"/>
  <c r="F4" i="7"/>
  <c r="E4" i="7"/>
  <c r="E26" i="7" s="1"/>
  <c r="D4" i="7"/>
  <c r="D26" i="7" s="1"/>
  <c r="C4" i="7"/>
  <c r="C26" i="7" s="1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J8" i="4"/>
  <c r="I8" i="4"/>
  <c r="H8" i="4"/>
  <c r="G8" i="4"/>
  <c r="F8" i="4"/>
  <c r="E8" i="4"/>
  <c r="D8" i="4"/>
  <c r="C8" i="4"/>
  <c r="K4" i="4"/>
  <c r="K26" i="4" s="1"/>
  <c r="J4" i="4"/>
  <c r="I4" i="4"/>
  <c r="I26" i="4" s="1"/>
  <c r="H4" i="4"/>
  <c r="H26" i="4" s="1"/>
  <c r="G4" i="4"/>
  <c r="G26" i="4" s="1"/>
  <c r="F4" i="4"/>
  <c r="E4" i="4"/>
  <c r="E26" i="4" s="1"/>
  <c r="D4" i="4"/>
  <c r="D26" i="4" s="1"/>
  <c r="C4" i="4"/>
  <c r="C26" i="4" s="1"/>
  <c r="L92" i="15" l="1"/>
  <c r="G92" i="15"/>
  <c r="K92" i="15"/>
  <c r="F92" i="15"/>
  <c r="J92" i="15"/>
  <c r="F92" i="17"/>
  <c r="E92" i="17"/>
  <c r="I92" i="17"/>
  <c r="M92" i="17"/>
  <c r="H92" i="17"/>
  <c r="L92" i="17"/>
  <c r="G92" i="17"/>
</calcChain>
</file>

<file path=xl/sharedStrings.xml><?xml version="1.0" encoding="utf-8"?>
<sst xmlns="http://schemas.openxmlformats.org/spreadsheetml/2006/main" count="6489" uniqueCount="172">
  <si>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</si>
  <si>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</si>
  <si>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</si>
  <si>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</si>
  <si>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</si>
  <si>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</si>
  <si>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</si>
  <si>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</si>
  <si>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</si>
  <si>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</si>
  <si>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</si>
  <si>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</si>
  <si>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</si>
  <si>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</si>
  <si>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</si>
  <si>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</si>
  <si>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</si>
  <si>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</si>
  <si>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</si>
  <si>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</si>
  <si>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</si>
  <si>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</si>
  <si>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</si>
  <si>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</si>
  <si>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</si>
  <si>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</si>
  <si>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</si>
  <si>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</si>
  <si>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</si>
  <si>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</si>
  <si>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</si>
  <si>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</si>
  <si>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</si>
  <si>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</si>
  <si>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</si>
  <si>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</si>
  <si>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</si>
  <si>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</si>
  <si>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</si>
  <si>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</si>
  <si>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</si>
  <si>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</si>
  <si>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</si>
  <si>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</si>
  <si>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</si>
  <si>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</si>
  <si>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</si>
  <si>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</si>
  <si>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</si>
  <si>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</si>
  <si>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</si>
  <si>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</si>
  <si>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</si>
  <si>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</si>
  <si>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</si>
  <si>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</si>
  <si>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</si>
  <si>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</si>
  <si>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</si>
  <si>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</si>
  <si>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</si>
  <si>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</si>
  <si>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</si>
  <si>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</si>
  <si>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</si>
  <si>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</si>
  <si>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</si>
  <si>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</si>
  <si>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</si>
  <si>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</si>
  <si>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</si>
  <si>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</si>
  <si>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</si>
  <si>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</si>
  <si>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</si>
  <si>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</si>
  <si>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</si>
  <si>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</si>
  <si>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</si>
  <si>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</si>
  <si>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</si>
  <si>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</si>
  <si>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</si>
  <si>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</si>
  <si>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</si>
  <si>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</si>
  <si>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</si>
  <si>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</si>
  <si>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</si>
  <si>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</si>
  <si>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</si>
  <si>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</si>
  <si>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</si>
  <si>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</si>
  <si>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</si>
  <si>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</si>
  <si>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</si>
  <si>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</si>
  <si>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</si>
  <si>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</si>
  <si>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</si>
  <si>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</si>
  <si>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</si>
  <si>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</si>
  <si>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</si>
  <si>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</si>
  <si>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</si>
  <si>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</si>
  <si>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</si>
  <si>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</si>
  <si>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</si>
  <si>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</si>
  <si>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</si>
  <si>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</si>
  <si>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</si>
  <si>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</si>
  <si>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</si>
  <si>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</si>
  <si>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</si>
  <si>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</si>
  <si>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</si>
  <si>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</si>
  <si>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1. Administration</t>
  </si>
  <si>
    <t>Table B.2: Payments and estimates by economic classification: Administration</t>
  </si>
  <si>
    <t xml:space="preserve">14. </t>
  </si>
  <si>
    <t xml:space="preserve">12. </t>
  </si>
  <si>
    <t xml:space="preserve">10. </t>
  </si>
  <si>
    <t xml:space="preserve">11. </t>
  </si>
  <si>
    <t xml:space="preserve">13. </t>
  </si>
  <si>
    <t>2016/17</t>
  </si>
  <si>
    <t>2015/16</t>
  </si>
  <si>
    <t>2014/15</t>
  </si>
  <si>
    <t>2013/14</t>
  </si>
  <si>
    <t>2012/13</t>
  </si>
  <si>
    <t>2011/12</t>
  </si>
  <si>
    <t>2010/11</t>
  </si>
  <si>
    <t>Table B.1: Specification of receipts: Office Of The Premier</t>
  </si>
  <si>
    <t>Table B.2: Payments and estimates by economic classification: Office Of The Premier</t>
  </si>
  <si>
    <t>Table B.2: Payments and estimates by economic classification: Institutional Support</t>
  </si>
  <si>
    <t>Table B.2: Payments and estimates by economic classification: Policy &amp; Governance</t>
  </si>
  <si>
    <t xml:space="preserve">15. </t>
  </si>
  <si>
    <t>2. Institutional Support</t>
  </si>
  <si>
    <t>3. Policy &amp; Governance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</si>
  <si>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</si>
  <si>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</si>
  <si>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</si>
  <si>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</si>
  <si>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</si>
  <si>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</si>
  <si>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>1. Premier Support</t>
  </si>
  <si>
    <t>2. Executive Council Support</t>
  </si>
  <si>
    <t>3. Director General</t>
  </si>
  <si>
    <t>4. Financial Management</t>
  </si>
  <si>
    <t>5. Programme Support Administration</t>
  </si>
  <si>
    <t>1. Strategic Human Resource</t>
  </si>
  <si>
    <t>2. Information Communication Technology</t>
  </si>
  <si>
    <t>3. Legal Services</t>
  </si>
  <si>
    <t>4. Communication Services</t>
  </si>
  <si>
    <t>5. Programm Support Institutional Development</t>
  </si>
  <si>
    <t>1. Intergovermental Relations</t>
  </si>
  <si>
    <t>2. Provincial Policy Management</t>
  </si>
  <si>
    <t>3. Programm Surport Policy &amp; Governance</t>
  </si>
  <si>
    <t>4. Special Programmes</t>
  </si>
  <si>
    <t>Table 1.1(a) : Summary of departmental receipts collection</t>
  </si>
  <si>
    <t>Table 1.2(a) : Summary of payments and estimates by programme: Office Of The Premier</t>
  </si>
  <si>
    <t>Table 1.2(b) : Summary of provincial payments and estimates by economic classification: Office Of The Premier</t>
  </si>
  <si>
    <t>Table 1.4(a) : Summary of payments and estimates by sub-programme: Administration</t>
  </si>
  <si>
    <t>Table 1.4(b) : Summary of payments and estimates by economic classification: Administration</t>
  </si>
  <si>
    <t>Table 1.5(a) : Summary of payments and estimates by sub-programme: Institutional Support</t>
  </si>
  <si>
    <t>Table 1.5(b) : Summary of payments and estimates by economic classification: Institutional Support</t>
  </si>
  <si>
    <t>Table 1.6(a) : Summary of payments and estimates by sub-programme: Policy &amp; Governance</t>
  </si>
  <si>
    <t>Table 1.6(b) : Summary of payments and estimates by economic classification: Policy &amp;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</si>
</sst>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419</v>
      </c>
      <c r="D9" s="33">
        <v>277</v>
      </c>
      <c r="E9" s="33">
        <v>296</v>
      </c>
      <c r="F9" s="32">
        <v>398</v>
      </c>
      <c r="G9" s="33">
        <v>398</v>
      </c>
      <c r="H9" s="34">
        <v>398</v>
      </c>
      <c r="I9" s="33">
        <v>401</v>
      </c>
      <c r="J9" s="33">
        <v>404</v>
      </c>
      <c r="K9" s="33">
        <v>407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0</v>
      </c>
      <c r="D12" s="33">
        <v>28</v>
      </c>
      <c r="E12" s="33">
        <v>23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1712</v>
      </c>
      <c r="E13" s="33">
        <v>1068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1822</v>
      </c>
      <c r="D14" s="36">
        <v>673</v>
      </c>
      <c r="E14" s="36">
        <v>436</v>
      </c>
      <c r="F14" s="35">
        <v>256</v>
      </c>
      <c r="G14" s="36">
        <v>256</v>
      </c>
      <c r="H14" s="37">
        <v>256</v>
      </c>
      <c r="I14" s="36">
        <v>257</v>
      </c>
      <c r="J14" s="36">
        <v>258</v>
      </c>
      <c r="K14" s="36">
        <v>259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2241</v>
      </c>
      <c r="D15" s="61">
        <f t="shared" ref="D15:K15" si="1">SUM(D5:D14)</f>
        <v>2690</v>
      </c>
      <c r="E15" s="61">
        <f t="shared" si="1"/>
        <v>1823</v>
      </c>
      <c r="F15" s="62">
        <f t="shared" si="1"/>
        <v>654</v>
      </c>
      <c r="G15" s="61">
        <f t="shared" si="1"/>
        <v>654</v>
      </c>
      <c r="H15" s="63">
        <f t="shared" si="1"/>
        <v>654</v>
      </c>
      <c r="I15" s="61">
        <f t="shared" si="1"/>
        <v>658</v>
      </c>
      <c r="J15" s="61">
        <f t="shared" si="1"/>
        <v>662</v>
      </c>
      <c r="K15" s="61">
        <f t="shared" si="1"/>
        <v>666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419</v>
      </c>
      <c r="F9" s="72">
        <f t="shared" ref="F9:M9" si="1">F10+F19</f>
        <v>277</v>
      </c>
      <c r="G9" s="72">
        <f t="shared" si="1"/>
        <v>296</v>
      </c>
      <c r="H9" s="73">
        <f t="shared" si="1"/>
        <v>398</v>
      </c>
      <c r="I9" s="72">
        <f t="shared" si="1"/>
        <v>398</v>
      </c>
      <c r="J9" s="74">
        <f t="shared" si="1"/>
        <v>398</v>
      </c>
      <c r="K9" s="72">
        <f t="shared" si="1"/>
        <v>401</v>
      </c>
      <c r="L9" s="72">
        <f t="shared" si="1"/>
        <v>404</v>
      </c>
      <c r="M9" s="72">
        <f t="shared" si="1"/>
        <v>407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419</v>
      </c>
      <c r="F10" s="100">
        <f t="shared" ref="F10:M10" si="2">SUM(F11:F13)</f>
        <v>277</v>
      </c>
      <c r="G10" s="100">
        <f t="shared" si="2"/>
        <v>295</v>
      </c>
      <c r="H10" s="101">
        <f t="shared" si="2"/>
        <v>398</v>
      </c>
      <c r="I10" s="100">
        <f t="shared" si="2"/>
        <v>398</v>
      </c>
      <c r="J10" s="102">
        <f t="shared" si="2"/>
        <v>398</v>
      </c>
      <c r="K10" s="100">
        <f t="shared" si="2"/>
        <v>401</v>
      </c>
      <c r="L10" s="100">
        <f t="shared" si="2"/>
        <v>404</v>
      </c>
      <c r="M10" s="100">
        <f t="shared" si="2"/>
        <v>407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419</v>
      </c>
      <c r="F13" s="86">
        <v>277</v>
      </c>
      <c r="G13" s="86">
        <v>295</v>
      </c>
      <c r="H13" s="87">
        <v>398</v>
      </c>
      <c r="I13" s="86">
        <v>398</v>
      </c>
      <c r="J13" s="88">
        <v>398</v>
      </c>
      <c r="K13" s="86">
        <v>401</v>
      </c>
      <c r="L13" s="86">
        <v>404</v>
      </c>
      <c r="M13" s="86">
        <v>407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116</v>
      </c>
      <c r="F15" s="79">
        <v>129</v>
      </c>
      <c r="G15" s="79">
        <v>133</v>
      </c>
      <c r="H15" s="80">
        <v>242</v>
      </c>
      <c r="I15" s="79">
        <v>242</v>
      </c>
      <c r="J15" s="81">
        <v>242</v>
      </c>
      <c r="K15" s="79">
        <v>243</v>
      </c>
      <c r="L15" s="79">
        <v>244</v>
      </c>
      <c r="M15" s="81">
        <v>245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290</v>
      </c>
      <c r="F16" s="86">
        <v>136</v>
      </c>
      <c r="G16" s="86">
        <v>153</v>
      </c>
      <c r="H16" s="87">
        <v>135</v>
      </c>
      <c r="I16" s="86">
        <v>135</v>
      </c>
      <c r="J16" s="88">
        <v>135</v>
      </c>
      <c r="K16" s="86">
        <v>136</v>
      </c>
      <c r="L16" s="86">
        <v>137</v>
      </c>
      <c r="M16" s="88">
        <v>138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12</v>
      </c>
      <c r="F17" s="86">
        <v>11</v>
      </c>
      <c r="G17" s="86">
        <v>9</v>
      </c>
      <c r="H17" s="87">
        <v>21</v>
      </c>
      <c r="I17" s="86">
        <v>21</v>
      </c>
      <c r="J17" s="88">
        <v>21</v>
      </c>
      <c r="K17" s="86">
        <v>22.26</v>
      </c>
      <c r="L17" s="86">
        <v>23</v>
      </c>
      <c r="M17" s="88">
        <v>24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1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0</v>
      </c>
      <c r="F31" s="131">
        <f t="shared" ref="F31:M31" si="4">SUM(F32:F34)</f>
        <v>28</v>
      </c>
      <c r="G31" s="131">
        <f t="shared" si="4"/>
        <v>23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28</v>
      </c>
      <c r="G32" s="79">
        <v>23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1712</v>
      </c>
      <c r="G36" s="72">
        <f t="shared" si="5"/>
        <v>1068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1712</v>
      </c>
      <c r="G38" s="93">
        <v>1068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1822</v>
      </c>
      <c r="F39" s="72">
        <v>673</v>
      </c>
      <c r="G39" s="72">
        <v>436</v>
      </c>
      <c r="H39" s="73">
        <v>256</v>
      </c>
      <c r="I39" s="72">
        <v>256</v>
      </c>
      <c r="J39" s="74">
        <v>256</v>
      </c>
      <c r="K39" s="72">
        <v>257</v>
      </c>
      <c r="L39" s="72">
        <v>258</v>
      </c>
      <c r="M39" s="72">
        <v>259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2241</v>
      </c>
      <c r="F40" s="46">
        <f t="shared" ref="F40:M40" si="6">F4+F9+F21+F29+F31+F36+F39</f>
        <v>2690</v>
      </c>
      <c r="G40" s="46">
        <f t="shared" si="6"/>
        <v>1823</v>
      </c>
      <c r="H40" s="47">
        <f t="shared" si="6"/>
        <v>654</v>
      </c>
      <c r="I40" s="46">
        <f t="shared" si="6"/>
        <v>654</v>
      </c>
      <c r="J40" s="48">
        <f t="shared" si="6"/>
        <v>654</v>
      </c>
      <c r="K40" s="46">
        <f t="shared" si="6"/>
        <v>658</v>
      </c>
      <c r="L40" s="46">
        <f t="shared" si="6"/>
        <v>662</v>
      </c>
      <c r="M40" s="46">
        <f t="shared" si="6"/>
        <v>666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263513</v>
      </c>
      <c r="F4" s="72">
        <f t="shared" ref="F4:M4" si="0">F5+F8+F47</f>
        <v>267518</v>
      </c>
      <c r="G4" s="72">
        <f t="shared" si="0"/>
        <v>266510</v>
      </c>
      <c r="H4" s="73">
        <f t="shared" si="0"/>
        <v>308040</v>
      </c>
      <c r="I4" s="72">
        <f t="shared" si="0"/>
        <v>306735</v>
      </c>
      <c r="J4" s="74">
        <f t="shared" si="0"/>
        <v>306735</v>
      </c>
      <c r="K4" s="72">
        <f t="shared" si="0"/>
        <v>324903.99664999999</v>
      </c>
      <c r="L4" s="72">
        <f t="shared" si="0"/>
        <v>344486</v>
      </c>
      <c r="M4" s="72">
        <f t="shared" si="0"/>
        <v>363137.02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159504</v>
      </c>
      <c r="F5" s="100">
        <f t="shared" ref="F5:M5" si="1">SUM(F6:F7)</f>
        <v>173189</v>
      </c>
      <c r="G5" s="100">
        <f t="shared" si="1"/>
        <v>187501</v>
      </c>
      <c r="H5" s="101">
        <f t="shared" si="1"/>
        <v>212435</v>
      </c>
      <c r="I5" s="100">
        <f t="shared" si="1"/>
        <v>212486</v>
      </c>
      <c r="J5" s="102">
        <f t="shared" si="1"/>
        <v>212486</v>
      </c>
      <c r="K5" s="100">
        <f t="shared" si="1"/>
        <v>226299.10545</v>
      </c>
      <c r="L5" s="100">
        <f t="shared" si="1"/>
        <v>240899</v>
      </c>
      <c r="M5" s="100">
        <f t="shared" si="1"/>
        <v>256582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138436</v>
      </c>
      <c r="F6" s="79">
        <v>151716</v>
      </c>
      <c r="G6" s="79">
        <v>163678</v>
      </c>
      <c r="H6" s="80">
        <v>183490</v>
      </c>
      <c r="I6" s="79">
        <v>183250</v>
      </c>
      <c r="J6" s="81">
        <v>183250</v>
      </c>
      <c r="K6" s="79">
        <v>193508.0667</v>
      </c>
      <c r="L6" s="79">
        <v>204868</v>
      </c>
      <c r="M6" s="79">
        <v>218261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21068</v>
      </c>
      <c r="F7" s="93">
        <v>21473</v>
      </c>
      <c r="G7" s="93">
        <v>23823</v>
      </c>
      <c r="H7" s="94">
        <v>28945</v>
      </c>
      <c r="I7" s="93">
        <v>29236</v>
      </c>
      <c r="J7" s="95">
        <v>29236</v>
      </c>
      <c r="K7" s="93">
        <v>32791.03875</v>
      </c>
      <c r="L7" s="93">
        <v>36031</v>
      </c>
      <c r="M7" s="93">
        <v>38321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104009</v>
      </c>
      <c r="F8" s="100">
        <f t="shared" ref="F8:M8" si="2">SUM(F9:F46)</f>
        <v>94329</v>
      </c>
      <c r="G8" s="100">
        <f t="shared" si="2"/>
        <v>79009</v>
      </c>
      <c r="H8" s="101">
        <f t="shared" si="2"/>
        <v>95605</v>
      </c>
      <c r="I8" s="100">
        <f t="shared" si="2"/>
        <v>94249</v>
      </c>
      <c r="J8" s="102">
        <f t="shared" si="2"/>
        <v>94249</v>
      </c>
      <c r="K8" s="100">
        <f t="shared" si="2"/>
        <v>98604.891199999984</v>
      </c>
      <c r="L8" s="100">
        <f t="shared" si="2"/>
        <v>103587</v>
      </c>
      <c r="M8" s="100">
        <f t="shared" si="2"/>
        <v>106555.01999999999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66</v>
      </c>
      <c r="F9" s="79">
        <v>5</v>
      </c>
      <c r="G9" s="79">
        <v>0</v>
      </c>
      <c r="H9" s="80">
        <v>2</v>
      </c>
      <c r="I9" s="79">
        <v>5</v>
      </c>
      <c r="J9" s="81">
        <v>4</v>
      </c>
      <c r="K9" s="79">
        <v>4</v>
      </c>
      <c r="L9" s="79">
        <v>4</v>
      </c>
      <c r="M9" s="79">
        <v>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4833</v>
      </c>
      <c r="F10" s="86">
        <v>6200</v>
      </c>
      <c r="G10" s="86">
        <v>4839</v>
      </c>
      <c r="H10" s="87">
        <v>4643</v>
      </c>
      <c r="I10" s="86">
        <v>7223</v>
      </c>
      <c r="J10" s="88">
        <v>7223</v>
      </c>
      <c r="K10" s="86">
        <v>7611.0176499999998</v>
      </c>
      <c r="L10" s="86">
        <v>7617</v>
      </c>
      <c r="M10" s="86">
        <v>7657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1108</v>
      </c>
      <c r="F11" s="86">
        <v>1592</v>
      </c>
      <c r="G11" s="86">
        <v>115</v>
      </c>
      <c r="H11" s="87">
        <v>189</v>
      </c>
      <c r="I11" s="86">
        <v>142</v>
      </c>
      <c r="J11" s="88">
        <v>142</v>
      </c>
      <c r="K11" s="86">
        <v>143</v>
      </c>
      <c r="L11" s="86">
        <v>151</v>
      </c>
      <c r="M11" s="86">
        <v>159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2578</v>
      </c>
      <c r="G12" s="86">
        <v>3325</v>
      </c>
      <c r="H12" s="87">
        <v>3655</v>
      </c>
      <c r="I12" s="86">
        <v>3655</v>
      </c>
      <c r="J12" s="88">
        <v>3655</v>
      </c>
      <c r="K12" s="86">
        <v>3772</v>
      </c>
      <c r="L12" s="86">
        <v>3834</v>
      </c>
      <c r="M12" s="86">
        <v>4107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60</v>
      </c>
      <c r="F13" s="86">
        <v>229</v>
      </c>
      <c r="G13" s="86">
        <v>429</v>
      </c>
      <c r="H13" s="87">
        <v>450</v>
      </c>
      <c r="I13" s="86">
        <v>500</v>
      </c>
      <c r="J13" s="88">
        <v>500</v>
      </c>
      <c r="K13" s="86">
        <v>560</v>
      </c>
      <c r="L13" s="86">
        <v>576</v>
      </c>
      <c r="M13" s="86">
        <v>592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5927</v>
      </c>
      <c r="F14" s="86">
        <v>7268</v>
      </c>
      <c r="G14" s="86">
        <v>4628</v>
      </c>
      <c r="H14" s="87">
        <v>5812</v>
      </c>
      <c r="I14" s="86">
        <v>6188</v>
      </c>
      <c r="J14" s="88">
        <v>6189</v>
      </c>
      <c r="K14" s="86">
        <v>6688.5643</v>
      </c>
      <c r="L14" s="86">
        <v>6985</v>
      </c>
      <c r="M14" s="86">
        <v>7212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8308</v>
      </c>
      <c r="F15" s="86">
        <v>7381</v>
      </c>
      <c r="G15" s="86">
        <v>6149</v>
      </c>
      <c r="H15" s="87">
        <v>7304</v>
      </c>
      <c r="I15" s="86">
        <v>6994</v>
      </c>
      <c r="J15" s="88">
        <v>6994</v>
      </c>
      <c r="K15" s="86">
        <v>7445</v>
      </c>
      <c r="L15" s="86">
        <v>7254</v>
      </c>
      <c r="M15" s="86">
        <v>7489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9325</v>
      </c>
      <c r="F16" s="86">
        <v>9056</v>
      </c>
      <c r="G16" s="86">
        <v>13710</v>
      </c>
      <c r="H16" s="87">
        <v>16822</v>
      </c>
      <c r="I16" s="86">
        <v>12464</v>
      </c>
      <c r="J16" s="88">
        <v>12464</v>
      </c>
      <c r="K16" s="86">
        <v>11722</v>
      </c>
      <c r="L16" s="86">
        <v>12554</v>
      </c>
      <c r="M16" s="86">
        <v>12663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2583</v>
      </c>
      <c r="F17" s="86">
        <v>531</v>
      </c>
      <c r="G17" s="86">
        <v>461</v>
      </c>
      <c r="H17" s="87">
        <v>480</v>
      </c>
      <c r="I17" s="86">
        <v>2202</v>
      </c>
      <c r="J17" s="88">
        <v>2202</v>
      </c>
      <c r="K17" s="86">
        <v>1685</v>
      </c>
      <c r="L17" s="86">
        <v>1833</v>
      </c>
      <c r="M17" s="86">
        <v>2013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782</v>
      </c>
      <c r="F18" s="86">
        <v>0</v>
      </c>
      <c r="G18" s="86">
        <v>0</v>
      </c>
      <c r="H18" s="87">
        <v>232</v>
      </c>
      <c r="I18" s="86">
        <v>232</v>
      </c>
      <c r="J18" s="88">
        <v>232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5087</v>
      </c>
      <c r="F21" s="86">
        <v>2507</v>
      </c>
      <c r="G21" s="86">
        <v>2169</v>
      </c>
      <c r="H21" s="87">
        <v>1884</v>
      </c>
      <c r="I21" s="86">
        <v>1865</v>
      </c>
      <c r="J21" s="88">
        <v>1865</v>
      </c>
      <c r="K21" s="86">
        <v>2001</v>
      </c>
      <c r="L21" s="86">
        <v>2081</v>
      </c>
      <c r="M21" s="86">
        <v>2114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6145</v>
      </c>
      <c r="F22" s="86">
        <v>4046</v>
      </c>
      <c r="G22" s="86">
        <v>3724</v>
      </c>
      <c r="H22" s="87">
        <v>4879</v>
      </c>
      <c r="I22" s="86">
        <v>3389</v>
      </c>
      <c r="J22" s="88">
        <v>3389</v>
      </c>
      <c r="K22" s="86">
        <v>3834.12005</v>
      </c>
      <c r="L22" s="86">
        <v>3963</v>
      </c>
      <c r="M22" s="86">
        <v>4060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35</v>
      </c>
      <c r="F23" s="86">
        <v>93</v>
      </c>
      <c r="G23" s="86">
        <v>102</v>
      </c>
      <c r="H23" s="87">
        <v>221</v>
      </c>
      <c r="I23" s="86">
        <v>221</v>
      </c>
      <c r="J23" s="88">
        <v>221</v>
      </c>
      <c r="K23" s="86">
        <v>232</v>
      </c>
      <c r="L23" s="86">
        <v>239</v>
      </c>
      <c r="M23" s="86">
        <v>249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147</v>
      </c>
      <c r="F24" s="86">
        <v>0</v>
      </c>
      <c r="G24" s="86">
        <v>65</v>
      </c>
      <c r="H24" s="87">
        <v>191</v>
      </c>
      <c r="I24" s="86">
        <v>171</v>
      </c>
      <c r="J24" s="88">
        <v>171</v>
      </c>
      <c r="K24" s="86">
        <v>185</v>
      </c>
      <c r="L24" s="86">
        <v>202</v>
      </c>
      <c r="M24" s="86">
        <v>220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3505</v>
      </c>
      <c r="F25" s="86">
        <v>3282</v>
      </c>
      <c r="G25" s="86">
        <v>1978</v>
      </c>
      <c r="H25" s="87">
        <v>3613</v>
      </c>
      <c r="I25" s="86">
        <v>1934</v>
      </c>
      <c r="J25" s="88">
        <v>1934</v>
      </c>
      <c r="K25" s="86">
        <v>2039</v>
      </c>
      <c r="L25" s="86">
        <v>2198</v>
      </c>
      <c r="M25" s="86">
        <v>2296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156</v>
      </c>
      <c r="F27" s="86">
        <v>204</v>
      </c>
      <c r="G27" s="86">
        <v>165</v>
      </c>
      <c r="H27" s="87">
        <v>223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3267</v>
      </c>
      <c r="F37" s="86">
        <v>2662</v>
      </c>
      <c r="G37" s="86">
        <v>2188</v>
      </c>
      <c r="H37" s="87">
        <v>2461</v>
      </c>
      <c r="I37" s="86">
        <v>487</v>
      </c>
      <c r="J37" s="88">
        <v>487</v>
      </c>
      <c r="K37" s="86">
        <v>513</v>
      </c>
      <c r="L37" s="86">
        <v>558</v>
      </c>
      <c r="M37" s="86">
        <v>602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4862</v>
      </c>
      <c r="F38" s="86">
        <v>3042</v>
      </c>
      <c r="G38" s="86">
        <v>1865</v>
      </c>
      <c r="H38" s="87">
        <v>2136</v>
      </c>
      <c r="I38" s="86">
        <v>4343</v>
      </c>
      <c r="J38" s="88">
        <v>4343</v>
      </c>
      <c r="K38" s="86">
        <v>4523.8596500000003</v>
      </c>
      <c r="L38" s="86">
        <v>4866</v>
      </c>
      <c r="M38" s="86">
        <v>5022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7781</v>
      </c>
      <c r="F39" s="86">
        <v>7376</v>
      </c>
      <c r="G39" s="86">
        <v>6830</v>
      </c>
      <c r="H39" s="87">
        <v>4915</v>
      </c>
      <c r="I39" s="86">
        <v>7215</v>
      </c>
      <c r="J39" s="88">
        <v>7215</v>
      </c>
      <c r="K39" s="86">
        <v>7521</v>
      </c>
      <c r="L39" s="86">
        <v>7908</v>
      </c>
      <c r="M39" s="86">
        <v>8030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6139</v>
      </c>
      <c r="F40" s="86">
        <v>6250</v>
      </c>
      <c r="G40" s="86">
        <v>7209</v>
      </c>
      <c r="H40" s="87">
        <v>8762</v>
      </c>
      <c r="I40" s="86">
        <v>6656</v>
      </c>
      <c r="J40" s="88">
        <v>6656</v>
      </c>
      <c r="K40" s="86">
        <v>6941</v>
      </c>
      <c r="L40" s="86">
        <v>7213</v>
      </c>
      <c r="M40" s="86">
        <v>8065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4126</v>
      </c>
      <c r="F41" s="86">
        <v>5147</v>
      </c>
      <c r="G41" s="86">
        <v>2191</v>
      </c>
      <c r="H41" s="87">
        <v>2520</v>
      </c>
      <c r="I41" s="86">
        <v>4254</v>
      </c>
      <c r="J41" s="88">
        <v>4254</v>
      </c>
      <c r="K41" s="86">
        <v>4637</v>
      </c>
      <c r="L41" s="86">
        <v>5060</v>
      </c>
      <c r="M41" s="86">
        <v>5153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21156</v>
      </c>
      <c r="F42" s="86">
        <v>17414</v>
      </c>
      <c r="G42" s="86">
        <v>12458</v>
      </c>
      <c r="H42" s="87">
        <v>17410</v>
      </c>
      <c r="I42" s="86">
        <v>16006</v>
      </c>
      <c r="J42" s="88">
        <v>16006</v>
      </c>
      <c r="K42" s="86">
        <v>17627.329550000002</v>
      </c>
      <c r="L42" s="86">
        <v>18751</v>
      </c>
      <c r="M42" s="86">
        <v>18821.900000000001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3472</v>
      </c>
      <c r="F43" s="86">
        <v>1737</v>
      </c>
      <c r="G43" s="86">
        <v>633</v>
      </c>
      <c r="H43" s="87">
        <v>1654</v>
      </c>
      <c r="I43" s="86">
        <v>1304</v>
      </c>
      <c r="J43" s="88">
        <v>1304</v>
      </c>
      <c r="K43" s="86">
        <v>1381</v>
      </c>
      <c r="L43" s="86">
        <v>1466</v>
      </c>
      <c r="M43" s="86">
        <v>1492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750</v>
      </c>
      <c r="F44" s="86">
        <v>666</v>
      </c>
      <c r="G44" s="86">
        <v>363</v>
      </c>
      <c r="H44" s="87">
        <v>988</v>
      </c>
      <c r="I44" s="86">
        <v>1218</v>
      </c>
      <c r="J44" s="88">
        <v>1218</v>
      </c>
      <c r="K44" s="86">
        <v>1266</v>
      </c>
      <c r="L44" s="86">
        <v>1339</v>
      </c>
      <c r="M44" s="86">
        <v>1429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4389</v>
      </c>
      <c r="F45" s="86">
        <v>5063</v>
      </c>
      <c r="G45" s="86">
        <v>3413</v>
      </c>
      <c r="H45" s="87">
        <v>4159</v>
      </c>
      <c r="I45" s="86">
        <v>5581</v>
      </c>
      <c r="J45" s="88">
        <v>5581</v>
      </c>
      <c r="K45" s="86">
        <v>6273</v>
      </c>
      <c r="L45" s="86">
        <v>6935</v>
      </c>
      <c r="M45" s="86">
        <v>7105.12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12397</v>
      </c>
      <c r="F51" s="72">
        <f t="shared" ref="F51:M51" si="4">F52+F59+F62+F63+F64+F72+F73</f>
        <v>7703</v>
      </c>
      <c r="G51" s="72">
        <f t="shared" si="4"/>
        <v>3945</v>
      </c>
      <c r="H51" s="73">
        <f t="shared" si="4"/>
        <v>8516</v>
      </c>
      <c r="I51" s="72">
        <f t="shared" si="4"/>
        <v>7647</v>
      </c>
      <c r="J51" s="74">
        <f t="shared" si="4"/>
        <v>7647</v>
      </c>
      <c r="K51" s="72">
        <f t="shared" si="4"/>
        <v>6969</v>
      </c>
      <c r="L51" s="72">
        <f t="shared" si="4"/>
        <v>7301</v>
      </c>
      <c r="M51" s="72">
        <f t="shared" si="4"/>
        <v>7652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469</v>
      </c>
      <c r="F52" s="79">
        <f t="shared" ref="F52:M52" si="5">F53+F56</f>
        <v>355</v>
      </c>
      <c r="G52" s="79">
        <f t="shared" si="5"/>
        <v>559</v>
      </c>
      <c r="H52" s="80">
        <f t="shared" si="5"/>
        <v>615</v>
      </c>
      <c r="I52" s="79">
        <f t="shared" si="5"/>
        <v>835</v>
      </c>
      <c r="J52" s="81">
        <f t="shared" si="5"/>
        <v>835</v>
      </c>
      <c r="K52" s="79">
        <f t="shared" si="5"/>
        <v>878</v>
      </c>
      <c r="L52" s="79">
        <f t="shared" si="5"/>
        <v>921</v>
      </c>
      <c r="M52" s="79">
        <f t="shared" si="5"/>
        <v>968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469</v>
      </c>
      <c r="F56" s="100">
        <f t="shared" ref="F56:M56" si="7">SUM(F57:F58)</f>
        <v>355</v>
      </c>
      <c r="G56" s="100">
        <f t="shared" si="7"/>
        <v>559</v>
      </c>
      <c r="H56" s="101">
        <f t="shared" si="7"/>
        <v>615</v>
      </c>
      <c r="I56" s="100">
        <f t="shared" si="7"/>
        <v>835</v>
      </c>
      <c r="J56" s="102">
        <f t="shared" si="7"/>
        <v>835</v>
      </c>
      <c r="K56" s="100">
        <f t="shared" si="7"/>
        <v>878</v>
      </c>
      <c r="L56" s="100">
        <f t="shared" si="7"/>
        <v>921</v>
      </c>
      <c r="M56" s="100">
        <f t="shared" si="7"/>
        <v>968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469</v>
      </c>
      <c r="F58" s="93">
        <v>355</v>
      </c>
      <c r="G58" s="93">
        <v>559</v>
      </c>
      <c r="H58" s="94">
        <v>615</v>
      </c>
      <c r="I58" s="93">
        <v>835</v>
      </c>
      <c r="J58" s="95">
        <v>835</v>
      </c>
      <c r="K58" s="93">
        <v>878</v>
      </c>
      <c r="L58" s="93">
        <v>921</v>
      </c>
      <c r="M58" s="93">
        <v>968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10</v>
      </c>
      <c r="H59" s="101">
        <f t="shared" si="8"/>
        <v>21</v>
      </c>
      <c r="I59" s="100">
        <f t="shared" si="8"/>
        <v>679</v>
      </c>
      <c r="J59" s="102">
        <f t="shared" si="8"/>
        <v>679</v>
      </c>
      <c r="K59" s="100">
        <f t="shared" si="8"/>
        <v>713</v>
      </c>
      <c r="L59" s="100">
        <f t="shared" si="8"/>
        <v>748</v>
      </c>
      <c r="M59" s="100">
        <f t="shared" si="8"/>
        <v>785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10</v>
      </c>
      <c r="H61" s="94">
        <v>21</v>
      </c>
      <c r="I61" s="93">
        <v>679</v>
      </c>
      <c r="J61" s="95">
        <v>679</v>
      </c>
      <c r="K61" s="93">
        <v>713</v>
      </c>
      <c r="L61" s="93">
        <v>748</v>
      </c>
      <c r="M61" s="93">
        <v>785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11928</v>
      </c>
      <c r="F73" s="86">
        <f t="shared" ref="F73:M73" si="12">SUM(F74:F75)</f>
        <v>7348</v>
      </c>
      <c r="G73" s="86">
        <f t="shared" si="12"/>
        <v>3376</v>
      </c>
      <c r="H73" s="87">
        <f t="shared" si="12"/>
        <v>7880</v>
      </c>
      <c r="I73" s="86">
        <f t="shared" si="12"/>
        <v>6133</v>
      </c>
      <c r="J73" s="88">
        <f t="shared" si="12"/>
        <v>6133</v>
      </c>
      <c r="K73" s="86">
        <f t="shared" si="12"/>
        <v>5378</v>
      </c>
      <c r="L73" s="86">
        <f t="shared" si="12"/>
        <v>5632</v>
      </c>
      <c r="M73" s="86">
        <f t="shared" si="12"/>
        <v>5899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3439</v>
      </c>
      <c r="F74" s="79">
        <v>234</v>
      </c>
      <c r="G74" s="79">
        <v>903</v>
      </c>
      <c r="H74" s="80">
        <v>0</v>
      </c>
      <c r="I74" s="79">
        <v>879</v>
      </c>
      <c r="J74" s="81">
        <v>879</v>
      </c>
      <c r="K74" s="79">
        <v>300</v>
      </c>
      <c r="L74" s="79">
        <v>300</v>
      </c>
      <c r="M74" s="79">
        <v>300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8489</v>
      </c>
      <c r="F75" s="93">
        <v>7114</v>
      </c>
      <c r="G75" s="93">
        <v>2473</v>
      </c>
      <c r="H75" s="94">
        <v>7880</v>
      </c>
      <c r="I75" s="93">
        <v>5254</v>
      </c>
      <c r="J75" s="95">
        <v>5254</v>
      </c>
      <c r="K75" s="93">
        <v>5078</v>
      </c>
      <c r="L75" s="93">
        <v>5332</v>
      </c>
      <c r="M75" s="93">
        <v>5599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12988</v>
      </c>
      <c r="F77" s="72">
        <f t="shared" ref="F77:M77" si="13">F78+F81+F84+F85+F86+F87+F88</f>
        <v>5342</v>
      </c>
      <c r="G77" s="72">
        <f t="shared" si="13"/>
        <v>4067</v>
      </c>
      <c r="H77" s="73">
        <f t="shared" si="13"/>
        <v>6301</v>
      </c>
      <c r="I77" s="72">
        <f t="shared" si="13"/>
        <v>13226</v>
      </c>
      <c r="J77" s="74">
        <f t="shared" si="13"/>
        <v>13226</v>
      </c>
      <c r="K77" s="72">
        <f t="shared" si="13"/>
        <v>3743</v>
      </c>
      <c r="L77" s="72">
        <f t="shared" si="13"/>
        <v>3930</v>
      </c>
      <c r="M77" s="72">
        <f t="shared" si="13"/>
        <v>4128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1294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1294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11694</v>
      </c>
      <c r="F81" s="86">
        <f t="shared" ref="F81:M81" si="15">SUM(F82:F83)</f>
        <v>5287</v>
      </c>
      <c r="G81" s="86">
        <f t="shared" si="15"/>
        <v>3208</v>
      </c>
      <c r="H81" s="87">
        <f t="shared" si="15"/>
        <v>6301</v>
      </c>
      <c r="I81" s="86">
        <f t="shared" si="15"/>
        <v>13226</v>
      </c>
      <c r="J81" s="88">
        <f t="shared" si="15"/>
        <v>13226</v>
      </c>
      <c r="K81" s="86">
        <f t="shared" si="15"/>
        <v>3743</v>
      </c>
      <c r="L81" s="86">
        <f t="shared" si="15"/>
        <v>3930</v>
      </c>
      <c r="M81" s="86">
        <f t="shared" si="15"/>
        <v>4128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4330</v>
      </c>
      <c r="F82" s="79">
        <v>1144</v>
      </c>
      <c r="G82" s="79">
        <v>1029</v>
      </c>
      <c r="H82" s="80">
        <v>1000</v>
      </c>
      <c r="I82" s="79">
        <v>2474</v>
      </c>
      <c r="J82" s="81">
        <v>2474</v>
      </c>
      <c r="K82" s="79">
        <v>1000</v>
      </c>
      <c r="L82" s="79">
        <v>1032</v>
      </c>
      <c r="M82" s="79">
        <v>1089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7364</v>
      </c>
      <c r="F83" s="93">
        <v>4143</v>
      </c>
      <c r="G83" s="93">
        <v>2179</v>
      </c>
      <c r="H83" s="94">
        <v>5301</v>
      </c>
      <c r="I83" s="93">
        <v>10752</v>
      </c>
      <c r="J83" s="95">
        <v>10752</v>
      </c>
      <c r="K83" s="93">
        <v>2743</v>
      </c>
      <c r="L83" s="93">
        <v>2898</v>
      </c>
      <c r="M83" s="93">
        <v>3039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55</v>
      </c>
      <c r="G88" s="86">
        <v>859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181</v>
      </c>
      <c r="G90" s="72">
        <v>85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288898</v>
      </c>
      <c r="F92" s="46">
        <f t="shared" ref="F92:M92" si="16">F4+F51+F77+F90</f>
        <v>280744</v>
      </c>
      <c r="G92" s="46">
        <f t="shared" si="16"/>
        <v>274607</v>
      </c>
      <c r="H92" s="47">
        <f t="shared" si="16"/>
        <v>322857</v>
      </c>
      <c r="I92" s="46">
        <f t="shared" si="16"/>
        <v>327608</v>
      </c>
      <c r="J92" s="48">
        <f t="shared" si="16"/>
        <v>327608</v>
      </c>
      <c r="K92" s="46">
        <f t="shared" si="16"/>
        <v>335615.99664999999</v>
      </c>
      <c r="L92" s="46">
        <f t="shared" si="16"/>
        <v>355717</v>
      </c>
      <c r="M92" s="46">
        <f t="shared" si="16"/>
        <v>374917.02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105994</v>
      </c>
      <c r="F4" s="72">
        <f t="shared" ref="F4:M4" si="0">F5+F8+F47</f>
        <v>98410</v>
      </c>
      <c r="G4" s="72">
        <f t="shared" si="0"/>
        <v>100020</v>
      </c>
      <c r="H4" s="73">
        <f t="shared" si="0"/>
        <v>116292</v>
      </c>
      <c r="I4" s="72">
        <f t="shared" si="0"/>
        <v>112955</v>
      </c>
      <c r="J4" s="74">
        <f t="shared" si="0"/>
        <v>112955</v>
      </c>
      <c r="K4" s="72">
        <f t="shared" si="0"/>
        <v>118865</v>
      </c>
      <c r="L4" s="72">
        <f t="shared" si="0"/>
        <v>127502</v>
      </c>
      <c r="M4" s="72">
        <f t="shared" si="0"/>
        <v>133325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60882</v>
      </c>
      <c r="F5" s="100">
        <f t="shared" ref="F5:M5" si="1">SUM(F6:F7)</f>
        <v>61996</v>
      </c>
      <c r="G5" s="100">
        <f t="shared" si="1"/>
        <v>66977</v>
      </c>
      <c r="H5" s="101">
        <f t="shared" si="1"/>
        <v>77129</v>
      </c>
      <c r="I5" s="100">
        <f t="shared" si="1"/>
        <v>76907</v>
      </c>
      <c r="J5" s="102">
        <f t="shared" si="1"/>
        <v>76907</v>
      </c>
      <c r="K5" s="100">
        <f t="shared" si="1"/>
        <v>80647</v>
      </c>
      <c r="L5" s="100">
        <f t="shared" si="1"/>
        <v>88194</v>
      </c>
      <c r="M5" s="100">
        <f t="shared" si="1"/>
        <v>92310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52660</v>
      </c>
      <c r="F6" s="79">
        <v>53864</v>
      </c>
      <c r="G6" s="79">
        <v>57789</v>
      </c>
      <c r="H6" s="80">
        <v>65996</v>
      </c>
      <c r="I6" s="79">
        <v>65774</v>
      </c>
      <c r="J6" s="81">
        <v>65774</v>
      </c>
      <c r="K6" s="79">
        <v>68053</v>
      </c>
      <c r="L6" s="79">
        <v>74297</v>
      </c>
      <c r="M6" s="79">
        <v>77937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8222</v>
      </c>
      <c r="F7" s="93">
        <v>8132</v>
      </c>
      <c r="G7" s="93">
        <v>9188</v>
      </c>
      <c r="H7" s="94">
        <v>11133</v>
      </c>
      <c r="I7" s="93">
        <v>11133</v>
      </c>
      <c r="J7" s="95">
        <v>11133</v>
      </c>
      <c r="K7" s="93">
        <v>12594</v>
      </c>
      <c r="L7" s="93">
        <v>13897</v>
      </c>
      <c r="M7" s="93">
        <v>14373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45112</v>
      </c>
      <c r="F8" s="100">
        <f t="shared" ref="F8:M8" si="2">SUM(F9:F46)</f>
        <v>36414</v>
      </c>
      <c r="G8" s="100">
        <f t="shared" si="2"/>
        <v>33043</v>
      </c>
      <c r="H8" s="101">
        <f t="shared" si="2"/>
        <v>39163</v>
      </c>
      <c r="I8" s="100">
        <f t="shared" si="2"/>
        <v>36048</v>
      </c>
      <c r="J8" s="102">
        <f t="shared" si="2"/>
        <v>36048</v>
      </c>
      <c r="K8" s="100">
        <f t="shared" si="2"/>
        <v>38218</v>
      </c>
      <c r="L8" s="100">
        <f t="shared" si="2"/>
        <v>39308</v>
      </c>
      <c r="M8" s="100">
        <f t="shared" si="2"/>
        <v>41015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34</v>
      </c>
      <c r="F9" s="79">
        <v>5</v>
      </c>
      <c r="G9" s="79">
        <v>0</v>
      </c>
      <c r="H9" s="80">
        <v>2</v>
      </c>
      <c r="I9" s="79">
        <v>5</v>
      </c>
      <c r="J9" s="81">
        <v>4</v>
      </c>
      <c r="K9" s="79">
        <v>4</v>
      </c>
      <c r="L9" s="79">
        <v>4</v>
      </c>
      <c r="M9" s="79">
        <v>4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256</v>
      </c>
      <c r="F10" s="86">
        <v>69</v>
      </c>
      <c r="G10" s="86">
        <v>81</v>
      </c>
      <c r="H10" s="87">
        <v>52</v>
      </c>
      <c r="I10" s="86">
        <v>72</v>
      </c>
      <c r="J10" s="88">
        <v>72</v>
      </c>
      <c r="K10" s="86">
        <v>81</v>
      </c>
      <c r="L10" s="86">
        <v>87</v>
      </c>
      <c r="M10" s="86">
        <v>97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1081</v>
      </c>
      <c r="F11" s="86">
        <v>1065</v>
      </c>
      <c r="G11" s="86">
        <v>81</v>
      </c>
      <c r="H11" s="87">
        <v>83</v>
      </c>
      <c r="I11" s="86">
        <v>106</v>
      </c>
      <c r="J11" s="88">
        <v>106</v>
      </c>
      <c r="K11" s="86">
        <v>93</v>
      </c>
      <c r="L11" s="86">
        <v>97</v>
      </c>
      <c r="M11" s="86">
        <v>94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2578</v>
      </c>
      <c r="G12" s="86">
        <v>3325</v>
      </c>
      <c r="H12" s="87">
        <v>3655</v>
      </c>
      <c r="I12" s="86">
        <v>3655</v>
      </c>
      <c r="J12" s="88">
        <v>3655</v>
      </c>
      <c r="K12" s="86">
        <v>3772</v>
      </c>
      <c r="L12" s="86">
        <v>3834</v>
      </c>
      <c r="M12" s="86">
        <v>4107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558</v>
      </c>
      <c r="F14" s="86">
        <v>403</v>
      </c>
      <c r="G14" s="86">
        <v>75</v>
      </c>
      <c r="H14" s="87">
        <v>196</v>
      </c>
      <c r="I14" s="86">
        <v>359</v>
      </c>
      <c r="J14" s="88">
        <v>360</v>
      </c>
      <c r="K14" s="86">
        <v>392</v>
      </c>
      <c r="L14" s="86">
        <v>411</v>
      </c>
      <c r="M14" s="86">
        <v>433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7840</v>
      </c>
      <c r="F15" s="86">
        <v>5430</v>
      </c>
      <c r="G15" s="86">
        <v>4967</v>
      </c>
      <c r="H15" s="87">
        <v>5461</v>
      </c>
      <c r="I15" s="86">
        <v>5451</v>
      </c>
      <c r="J15" s="88">
        <v>5451</v>
      </c>
      <c r="K15" s="86">
        <v>5501</v>
      </c>
      <c r="L15" s="86">
        <v>5121</v>
      </c>
      <c r="M15" s="86">
        <v>5326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192</v>
      </c>
      <c r="F17" s="86">
        <v>11</v>
      </c>
      <c r="G17" s="86">
        <v>3</v>
      </c>
      <c r="H17" s="87">
        <v>11</v>
      </c>
      <c r="I17" s="86">
        <v>123</v>
      </c>
      <c r="J17" s="88">
        <v>123</v>
      </c>
      <c r="K17" s="86">
        <v>128</v>
      </c>
      <c r="L17" s="86">
        <v>135</v>
      </c>
      <c r="M17" s="86">
        <v>143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282</v>
      </c>
      <c r="F18" s="86">
        <v>0</v>
      </c>
      <c r="G18" s="86">
        <v>0</v>
      </c>
      <c r="H18" s="87">
        <v>232</v>
      </c>
      <c r="I18" s="86">
        <v>232</v>
      </c>
      <c r="J18" s="88">
        <v>232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4202</v>
      </c>
      <c r="F22" s="86">
        <v>200</v>
      </c>
      <c r="G22" s="86">
        <v>701</v>
      </c>
      <c r="H22" s="87">
        <v>1869</v>
      </c>
      <c r="I22" s="86">
        <v>505</v>
      </c>
      <c r="J22" s="88">
        <v>505</v>
      </c>
      <c r="K22" s="86">
        <v>733</v>
      </c>
      <c r="L22" s="86">
        <v>707</v>
      </c>
      <c r="M22" s="86">
        <v>784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</v>
      </c>
      <c r="F23" s="86">
        <v>93</v>
      </c>
      <c r="G23" s="86">
        <v>102</v>
      </c>
      <c r="H23" s="87">
        <v>221</v>
      </c>
      <c r="I23" s="86">
        <v>221</v>
      </c>
      <c r="J23" s="88">
        <v>221</v>
      </c>
      <c r="K23" s="86">
        <v>232</v>
      </c>
      <c r="L23" s="86">
        <v>239</v>
      </c>
      <c r="M23" s="86">
        <v>249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147</v>
      </c>
      <c r="F24" s="86">
        <v>0</v>
      </c>
      <c r="G24" s="86">
        <v>62</v>
      </c>
      <c r="H24" s="87">
        <v>180</v>
      </c>
      <c r="I24" s="86">
        <v>140</v>
      </c>
      <c r="J24" s="88">
        <v>140</v>
      </c>
      <c r="K24" s="86">
        <v>149</v>
      </c>
      <c r="L24" s="86">
        <v>160</v>
      </c>
      <c r="M24" s="86">
        <v>167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3505</v>
      </c>
      <c r="F25" s="86">
        <v>3282</v>
      </c>
      <c r="G25" s="86">
        <v>1978</v>
      </c>
      <c r="H25" s="87">
        <v>3613</v>
      </c>
      <c r="I25" s="86">
        <v>1934</v>
      </c>
      <c r="J25" s="88">
        <v>1934</v>
      </c>
      <c r="K25" s="86">
        <v>2039</v>
      </c>
      <c r="L25" s="86">
        <v>2198</v>
      </c>
      <c r="M25" s="86">
        <v>2296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145</v>
      </c>
      <c r="F27" s="86">
        <v>176</v>
      </c>
      <c r="G27" s="86">
        <v>159</v>
      </c>
      <c r="H27" s="87">
        <v>215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2661</v>
      </c>
      <c r="F37" s="86">
        <v>1469</v>
      </c>
      <c r="G37" s="86">
        <v>2043</v>
      </c>
      <c r="H37" s="87">
        <v>1982</v>
      </c>
      <c r="I37" s="86">
        <v>146</v>
      </c>
      <c r="J37" s="88">
        <v>146</v>
      </c>
      <c r="K37" s="86">
        <v>143</v>
      </c>
      <c r="L37" s="86">
        <v>175</v>
      </c>
      <c r="M37" s="86">
        <v>208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1327</v>
      </c>
      <c r="F38" s="86">
        <v>1234</v>
      </c>
      <c r="G38" s="86">
        <v>776</v>
      </c>
      <c r="H38" s="87">
        <v>712</v>
      </c>
      <c r="I38" s="86">
        <v>2152</v>
      </c>
      <c r="J38" s="88">
        <v>2152</v>
      </c>
      <c r="K38" s="86">
        <v>2189</v>
      </c>
      <c r="L38" s="86">
        <v>2305</v>
      </c>
      <c r="M38" s="86">
        <v>2449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7781</v>
      </c>
      <c r="F39" s="86">
        <v>7376</v>
      </c>
      <c r="G39" s="86">
        <v>6830</v>
      </c>
      <c r="H39" s="87">
        <v>4915</v>
      </c>
      <c r="I39" s="86">
        <v>7215</v>
      </c>
      <c r="J39" s="88">
        <v>7215</v>
      </c>
      <c r="K39" s="86">
        <v>7521</v>
      </c>
      <c r="L39" s="86">
        <v>7908</v>
      </c>
      <c r="M39" s="86">
        <v>8030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5812</v>
      </c>
      <c r="F40" s="86">
        <v>6165</v>
      </c>
      <c r="G40" s="86">
        <v>6726</v>
      </c>
      <c r="H40" s="87">
        <v>8230</v>
      </c>
      <c r="I40" s="86">
        <v>6656</v>
      </c>
      <c r="J40" s="88">
        <v>6656</v>
      </c>
      <c r="K40" s="86">
        <v>6941</v>
      </c>
      <c r="L40" s="86">
        <v>7213</v>
      </c>
      <c r="M40" s="86">
        <v>8065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92</v>
      </c>
      <c r="F41" s="86">
        <v>139</v>
      </c>
      <c r="G41" s="86">
        <v>0</v>
      </c>
      <c r="H41" s="87">
        <v>0</v>
      </c>
      <c r="I41" s="86">
        <v>168</v>
      </c>
      <c r="J41" s="88">
        <v>168</v>
      </c>
      <c r="K41" s="86">
        <v>175</v>
      </c>
      <c r="L41" s="86">
        <v>219</v>
      </c>
      <c r="M41" s="86">
        <v>236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7914</v>
      </c>
      <c r="F42" s="86">
        <v>5231</v>
      </c>
      <c r="G42" s="86">
        <v>4550</v>
      </c>
      <c r="H42" s="87">
        <v>6553</v>
      </c>
      <c r="I42" s="86">
        <v>5862</v>
      </c>
      <c r="J42" s="88">
        <v>5862</v>
      </c>
      <c r="K42" s="86">
        <v>6997</v>
      </c>
      <c r="L42" s="86">
        <v>7237</v>
      </c>
      <c r="M42" s="86">
        <v>6914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397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135</v>
      </c>
      <c r="F44" s="86">
        <v>276</v>
      </c>
      <c r="G44" s="86">
        <v>244</v>
      </c>
      <c r="H44" s="87">
        <v>564</v>
      </c>
      <c r="I44" s="86">
        <v>280</v>
      </c>
      <c r="J44" s="88">
        <v>280</v>
      </c>
      <c r="K44" s="86">
        <v>313</v>
      </c>
      <c r="L44" s="86">
        <v>321</v>
      </c>
      <c r="M44" s="86">
        <v>348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747</v>
      </c>
      <c r="F45" s="86">
        <v>1211</v>
      </c>
      <c r="G45" s="86">
        <v>340</v>
      </c>
      <c r="H45" s="87">
        <v>417</v>
      </c>
      <c r="I45" s="86">
        <v>766</v>
      </c>
      <c r="J45" s="88">
        <v>766</v>
      </c>
      <c r="K45" s="86">
        <v>815</v>
      </c>
      <c r="L45" s="86">
        <v>937</v>
      </c>
      <c r="M45" s="86">
        <v>1065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9381</v>
      </c>
      <c r="F51" s="72">
        <f t="shared" ref="F51:M51" si="4">F52+F59+F62+F63+F64+F72+F73</f>
        <v>4112</v>
      </c>
      <c r="G51" s="72">
        <f t="shared" si="4"/>
        <v>793</v>
      </c>
      <c r="H51" s="73">
        <f t="shared" si="4"/>
        <v>636</v>
      </c>
      <c r="I51" s="72">
        <f t="shared" si="4"/>
        <v>1285</v>
      </c>
      <c r="J51" s="74">
        <f t="shared" si="4"/>
        <v>1285</v>
      </c>
      <c r="K51" s="72">
        <f t="shared" si="4"/>
        <v>1221</v>
      </c>
      <c r="L51" s="72">
        <f t="shared" si="4"/>
        <v>1266</v>
      </c>
      <c r="M51" s="72">
        <f t="shared" si="4"/>
        <v>1315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469</v>
      </c>
      <c r="F52" s="79">
        <f t="shared" ref="F52:M52" si="5">F53+F56</f>
        <v>355</v>
      </c>
      <c r="G52" s="79">
        <f t="shared" si="5"/>
        <v>559</v>
      </c>
      <c r="H52" s="80">
        <f t="shared" si="5"/>
        <v>615</v>
      </c>
      <c r="I52" s="79">
        <f t="shared" si="5"/>
        <v>835</v>
      </c>
      <c r="J52" s="81">
        <f t="shared" si="5"/>
        <v>835</v>
      </c>
      <c r="K52" s="79">
        <f t="shared" si="5"/>
        <v>878</v>
      </c>
      <c r="L52" s="79">
        <f t="shared" si="5"/>
        <v>921</v>
      </c>
      <c r="M52" s="79">
        <f t="shared" si="5"/>
        <v>968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469</v>
      </c>
      <c r="F56" s="93">
        <f t="shared" ref="F56:M56" si="7">SUM(F57:F58)</f>
        <v>355</v>
      </c>
      <c r="G56" s="93">
        <f t="shared" si="7"/>
        <v>559</v>
      </c>
      <c r="H56" s="94">
        <f t="shared" si="7"/>
        <v>615</v>
      </c>
      <c r="I56" s="93">
        <f t="shared" si="7"/>
        <v>835</v>
      </c>
      <c r="J56" s="95">
        <f t="shared" si="7"/>
        <v>835</v>
      </c>
      <c r="K56" s="93">
        <f t="shared" si="7"/>
        <v>878</v>
      </c>
      <c r="L56" s="93">
        <f t="shared" si="7"/>
        <v>921</v>
      </c>
      <c r="M56" s="93">
        <f t="shared" si="7"/>
        <v>968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469</v>
      </c>
      <c r="F58" s="93">
        <v>355</v>
      </c>
      <c r="G58" s="93">
        <v>559</v>
      </c>
      <c r="H58" s="94">
        <v>615</v>
      </c>
      <c r="I58" s="93">
        <v>835</v>
      </c>
      <c r="J58" s="95">
        <v>835</v>
      </c>
      <c r="K58" s="93">
        <v>878</v>
      </c>
      <c r="L58" s="93">
        <v>921</v>
      </c>
      <c r="M58" s="93">
        <v>968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10</v>
      </c>
      <c r="H59" s="101">
        <f t="shared" si="8"/>
        <v>21</v>
      </c>
      <c r="I59" s="100">
        <f t="shared" si="8"/>
        <v>41</v>
      </c>
      <c r="J59" s="102">
        <f t="shared" si="8"/>
        <v>41</v>
      </c>
      <c r="K59" s="100">
        <f t="shared" si="8"/>
        <v>43</v>
      </c>
      <c r="L59" s="100">
        <f t="shared" si="8"/>
        <v>45</v>
      </c>
      <c r="M59" s="100">
        <f t="shared" si="8"/>
        <v>47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10</v>
      </c>
      <c r="H61" s="94">
        <v>21</v>
      </c>
      <c r="I61" s="93">
        <v>41</v>
      </c>
      <c r="J61" s="95">
        <v>41</v>
      </c>
      <c r="K61" s="93">
        <v>43</v>
      </c>
      <c r="L61" s="93">
        <v>45</v>
      </c>
      <c r="M61" s="93">
        <v>47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8912</v>
      </c>
      <c r="F73" s="86">
        <f t="shared" ref="F73:M73" si="12">SUM(F74:F75)</f>
        <v>3757</v>
      </c>
      <c r="G73" s="86">
        <f t="shared" si="12"/>
        <v>224</v>
      </c>
      <c r="H73" s="87">
        <f t="shared" si="12"/>
        <v>0</v>
      </c>
      <c r="I73" s="86">
        <f t="shared" si="12"/>
        <v>409</v>
      </c>
      <c r="J73" s="88">
        <f t="shared" si="12"/>
        <v>409</v>
      </c>
      <c r="K73" s="86">
        <f t="shared" si="12"/>
        <v>300</v>
      </c>
      <c r="L73" s="86">
        <f t="shared" si="12"/>
        <v>300</v>
      </c>
      <c r="M73" s="86">
        <f t="shared" si="12"/>
        <v>300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3427</v>
      </c>
      <c r="F74" s="79">
        <v>148</v>
      </c>
      <c r="G74" s="79">
        <v>65</v>
      </c>
      <c r="H74" s="80">
        <v>0</v>
      </c>
      <c r="I74" s="79">
        <v>69</v>
      </c>
      <c r="J74" s="81">
        <v>69</v>
      </c>
      <c r="K74" s="79">
        <v>300</v>
      </c>
      <c r="L74" s="79">
        <v>300</v>
      </c>
      <c r="M74" s="79">
        <v>300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5485</v>
      </c>
      <c r="F75" s="93">
        <v>3609</v>
      </c>
      <c r="G75" s="93">
        <v>159</v>
      </c>
      <c r="H75" s="94">
        <v>0</v>
      </c>
      <c r="I75" s="93">
        <v>340</v>
      </c>
      <c r="J75" s="95">
        <v>340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6160</v>
      </c>
      <c r="F77" s="72">
        <f t="shared" ref="F77:M77" si="13">F78+F81+F84+F85+F86+F87+F88</f>
        <v>2916</v>
      </c>
      <c r="G77" s="72">
        <f t="shared" si="13"/>
        <v>1128</v>
      </c>
      <c r="H77" s="73">
        <f t="shared" si="13"/>
        <v>3855</v>
      </c>
      <c r="I77" s="72">
        <f t="shared" si="13"/>
        <v>8399</v>
      </c>
      <c r="J77" s="74">
        <f t="shared" si="13"/>
        <v>8399</v>
      </c>
      <c r="K77" s="72">
        <f t="shared" si="13"/>
        <v>1743</v>
      </c>
      <c r="L77" s="72">
        <f t="shared" si="13"/>
        <v>1830</v>
      </c>
      <c r="M77" s="72">
        <f t="shared" si="13"/>
        <v>1922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1294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1294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4866</v>
      </c>
      <c r="F81" s="86">
        <f t="shared" ref="F81:M81" si="15">SUM(F82:F83)</f>
        <v>2861</v>
      </c>
      <c r="G81" s="86">
        <f t="shared" si="15"/>
        <v>1128</v>
      </c>
      <c r="H81" s="87">
        <f t="shared" si="15"/>
        <v>3855</v>
      </c>
      <c r="I81" s="86">
        <f t="shared" si="15"/>
        <v>8399</v>
      </c>
      <c r="J81" s="88">
        <f t="shared" si="15"/>
        <v>8399</v>
      </c>
      <c r="K81" s="86">
        <f t="shared" si="15"/>
        <v>1743</v>
      </c>
      <c r="L81" s="86">
        <f t="shared" si="15"/>
        <v>1830</v>
      </c>
      <c r="M81" s="86">
        <f t="shared" si="15"/>
        <v>1922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4330</v>
      </c>
      <c r="F82" s="79">
        <v>1144</v>
      </c>
      <c r="G82" s="79">
        <v>1029</v>
      </c>
      <c r="H82" s="80">
        <v>1000</v>
      </c>
      <c r="I82" s="79">
        <v>2474</v>
      </c>
      <c r="J82" s="81">
        <v>2474</v>
      </c>
      <c r="K82" s="79">
        <v>1000</v>
      </c>
      <c r="L82" s="79">
        <v>1032</v>
      </c>
      <c r="M82" s="79">
        <v>1089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536</v>
      </c>
      <c r="F83" s="93">
        <v>1717</v>
      </c>
      <c r="G83" s="93">
        <v>99</v>
      </c>
      <c r="H83" s="94">
        <v>2855</v>
      </c>
      <c r="I83" s="93">
        <v>5925</v>
      </c>
      <c r="J83" s="95">
        <v>5925</v>
      </c>
      <c r="K83" s="93">
        <v>743</v>
      </c>
      <c r="L83" s="93">
        <v>798</v>
      </c>
      <c r="M83" s="93">
        <v>833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55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181</v>
      </c>
      <c r="G90" s="72">
        <v>85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121535</v>
      </c>
      <c r="F92" s="46">
        <f t="shared" ref="F92:M92" si="16">F4+F51+F77+F90</f>
        <v>105619</v>
      </c>
      <c r="G92" s="46">
        <f t="shared" si="16"/>
        <v>102026</v>
      </c>
      <c r="H92" s="47">
        <f t="shared" si="16"/>
        <v>120783</v>
      </c>
      <c r="I92" s="46">
        <f t="shared" si="16"/>
        <v>122639</v>
      </c>
      <c r="J92" s="48">
        <f t="shared" si="16"/>
        <v>122639</v>
      </c>
      <c r="K92" s="46">
        <f t="shared" si="16"/>
        <v>121829</v>
      </c>
      <c r="L92" s="46">
        <f t="shared" si="16"/>
        <v>130598</v>
      </c>
      <c r="M92" s="46">
        <f t="shared" si="16"/>
        <v>136562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103045</v>
      </c>
      <c r="F4" s="72">
        <f t="shared" ref="F4:M4" si="0">F5+F8+F47</f>
        <v>99398</v>
      </c>
      <c r="G4" s="72">
        <f t="shared" si="0"/>
        <v>100760</v>
      </c>
      <c r="H4" s="73">
        <f t="shared" si="0"/>
        <v>116170</v>
      </c>
      <c r="I4" s="72">
        <f t="shared" si="0"/>
        <v>114522</v>
      </c>
      <c r="J4" s="74">
        <f t="shared" si="0"/>
        <v>114522</v>
      </c>
      <c r="K4" s="72">
        <f t="shared" si="0"/>
        <v>122874.99665</v>
      </c>
      <c r="L4" s="72">
        <f t="shared" si="0"/>
        <v>129340</v>
      </c>
      <c r="M4" s="72">
        <f t="shared" si="0"/>
        <v>136825.02000000002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63363</v>
      </c>
      <c r="F5" s="100">
        <f t="shared" ref="F5:M5" si="1">SUM(F6:F7)</f>
        <v>64847</v>
      </c>
      <c r="G5" s="100">
        <f t="shared" si="1"/>
        <v>69835</v>
      </c>
      <c r="H5" s="101">
        <f t="shared" si="1"/>
        <v>79085</v>
      </c>
      <c r="I5" s="100">
        <f t="shared" si="1"/>
        <v>78900</v>
      </c>
      <c r="J5" s="102">
        <f t="shared" si="1"/>
        <v>78900</v>
      </c>
      <c r="K5" s="100">
        <f t="shared" si="1"/>
        <v>85865.105450000003</v>
      </c>
      <c r="L5" s="100">
        <f t="shared" si="1"/>
        <v>89917</v>
      </c>
      <c r="M5" s="100">
        <f t="shared" si="1"/>
        <v>96913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54539</v>
      </c>
      <c r="F6" s="79">
        <v>57062</v>
      </c>
      <c r="G6" s="79">
        <v>61334</v>
      </c>
      <c r="H6" s="80">
        <v>68582</v>
      </c>
      <c r="I6" s="79">
        <v>68397</v>
      </c>
      <c r="J6" s="81">
        <v>68397</v>
      </c>
      <c r="K6" s="79">
        <v>73977.066699999996</v>
      </c>
      <c r="L6" s="79">
        <v>76364</v>
      </c>
      <c r="M6" s="79">
        <v>82185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8824</v>
      </c>
      <c r="F7" s="93">
        <v>7785</v>
      </c>
      <c r="G7" s="93">
        <v>8501</v>
      </c>
      <c r="H7" s="94">
        <v>10503</v>
      </c>
      <c r="I7" s="93">
        <v>10503</v>
      </c>
      <c r="J7" s="95">
        <v>10503</v>
      </c>
      <c r="K7" s="93">
        <v>11888.03875</v>
      </c>
      <c r="L7" s="93">
        <v>13553</v>
      </c>
      <c r="M7" s="93">
        <v>14728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39682</v>
      </c>
      <c r="F8" s="100">
        <f t="shared" ref="F8:M8" si="2">SUM(F9:F46)</f>
        <v>34551</v>
      </c>
      <c r="G8" s="100">
        <f t="shared" si="2"/>
        <v>30925</v>
      </c>
      <c r="H8" s="101">
        <f t="shared" si="2"/>
        <v>37085</v>
      </c>
      <c r="I8" s="100">
        <f t="shared" si="2"/>
        <v>35622</v>
      </c>
      <c r="J8" s="102">
        <f t="shared" si="2"/>
        <v>35622</v>
      </c>
      <c r="K8" s="100">
        <f t="shared" si="2"/>
        <v>37009.891199999998</v>
      </c>
      <c r="L8" s="100">
        <f t="shared" si="2"/>
        <v>39423</v>
      </c>
      <c r="M8" s="100">
        <f t="shared" si="2"/>
        <v>39912.020000000004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4121</v>
      </c>
      <c r="F10" s="86">
        <v>5825</v>
      </c>
      <c r="G10" s="86">
        <v>4720</v>
      </c>
      <c r="H10" s="87">
        <v>4506</v>
      </c>
      <c r="I10" s="86">
        <v>6916</v>
      </c>
      <c r="J10" s="88">
        <v>6916</v>
      </c>
      <c r="K10" s="86">
        <v>7281.0176499999998</v>
      </c>
      <c r="L10" s="86">
        <v>7439</v>
      </c>
      <c r="M10" s="86">
        <v>7464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26</v>
      </c>
      <c r="F11" s="86">
        <v>527</v>
      </c>
      <c r="G11" s="86">
        <v>34</v>
      </c>
      <c r="H11" s="87">
        <v>106</v>
      </c>
      <c r="I11" s="86">
        <v>16</v>
      </c>
      <c r="J11" s="88">
        <v>16</v>
      </c>
      <c r="K11" s="86">
        <v>20</v>
      </c>
      <c r="L11" s="86">
        <v>14</v>
      </c>
      <c r="M11" s="86">
        <v>15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60</v>
      </c>
      <c r="F13" s="86">
        <v>229</v>
      </c>
      <c r="G13" s="86">
        <v>429</v>
      </c>
      <c r="H13" s="87">
        <v>450</v>
      </c>
      <c r="I13" s="86">
        <v>500</v>
      </c>
      <c r="J13" s="88">
        <v>500</v>
      </c>
      <c r="K13" s="86">
        <v>560</v>
      </c>
      <c r="L13" s="86">
        <v>576</v>
      </c>
      <c r="M13" s="86">
        <v>592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1102</v>
      </c>
      <c r="F14" s="86">
        <v>711</v>
      </c>
      <c r="G14" s="86">
        <v>571</v>
      </c>
      <c r="H14" s="87">
        <v>700</v>
      </c>
      <c r="I14" s="86">
        <v>426</v>
      </c>
      <c r="J14" s="88">
        <v>426</v>
      </c>
      <c r="K14" s="86">
        <v>445.5643</v>
      </c>
      <c r="L14" s="86">
        <v>483</v>
      </c>
      <c r="M14" s="86">
        <v>507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468</v>
      </c>
      <c r="F15" s="86">
        <v>1951</v>
      </c>
      <c r="G15" s="86">
        <v>1182</v>
      </c>
      <c r="H15" s="87">
        <v>1843</v>
      </c>
      <c r="I15" s="86">
        <v>1543</v>
      </c>
      <c r="J15" s="88">
        <v>1543</v>
      </c>
      <c r="K15" s="86">
        <v>1944</v>
      </c>
      <c r="L15" s="86">
        <v>2133</v>
      </c>
      <c r="M15" s="86">
        <v>2163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9276</v>
      </c>
      <c r="F16" s="86">
        <v>8821</v>
      </c>
      <c r="G16" s="86">
        <v>13497</v>
      </c>
      <c r="H16" s="87">
        <v>16596</v>
      </c>
      <c r="I16" s="86">
        <v>12080</v>
      </c>
      <c r="J16" s="88">
        <v>12080</v>
      </c>
      <c r="K16" s="86">
        <v>11307</v>
      </c>
      <c r="L16" s="86">
        <v>12103</v>
      </c>
      <c r="M16" s="86">
        <v>12146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1167</v>
      </c>
      <c r="F17" s="86">
        <v>243</v>
      </c>
      <c r="G17" s="86">
        <v>295</v>
      </c>
      <c r="H17" s="87">
        <v>348</v>
      </c>
      <c r="I17" s="86">
        <v>51</v>
      </c>
      <c r="J17" s="88">
        <v>51</v>
      </c>
      <c r="K17" s="86">
        <v>94</v>
      </c>
      <c r="L17" s="86">
        <v>102</v>
      </c>
      <c r="M17" s="86">
        <v>110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500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5087</v>
      </c>
      <c r="F21" s="86">
        <v>2507</v>
      </c>
      <c r="G21" s="86">
        <v>2169</v>
      </c>
      <c r="H21" s="87">
        <v>1884</v>
      </c>
      <c r="I21" s="86">
        <v>1865</v>
      </c>
      <c r="J21" s="88">
        <v>1865</v>
      </c>
      <c r="K21" s="86">
        <v>2001</v>
      </c>
      <c r="L21" s="86">
        <v>2081</v>
      </c>
      <c r="M21" s="86">
        <v>2114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516</v>
      </c>
      <c r="F22" s="86">
        <v>1693</v>
      </c>
      <c r="G22" s="86">
        <v>889</v>
      </c>
      <c r="H22" s="87">
        <v>862</v>
      </c>
      <c r="I22" s="86">
        <v>788</v>
      </c>
      <c r="J22" s="88">
        <v>788</v>
      </c>
      <c r="K22" s="86">
        <v>890.12004999999999</v>
      </c>
      <c r="L22" s="86">
        <v>962</v>
      </c>
      <c r="M22" s="86">
        <v>982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31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3</v>
      </c>
      <c r="H24" s="87">
        <v>11</v>
      </c>
      <c r="I24" s="86">
        <v>11</v>
      </c>
      <c r="J24" s="88">
        <v>11</v>
      </c>
      <c r="K24" s="86">
        <v>11</v>
      </c>
      <c r="L24" s="86">
        <v>12</v>
      </c>
      <c r="M24" s="86">
        <v>13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8</v>
      </c>
      <c r="F27" s="86">
        <v>9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243</v>
      </c>
      <c r="F37" s="86">
        <v>462</v>
      </c>
      <c r="G37" s="86">
        <v>98</v>
      </c>
      <c r="H37" s="87">
        <v>360</v>
      </c>
      <c r="I37" s="86">
        <v>334</v>
      </c>
      <c r="J37" s="88">
        <v>334</v>
      </c>
      <c r="K37" s="86">
        <v>361</v>
      </c>
      <c r="L37" s="86">
        <v>371</v>
      </c>
      <c r="M37" s="86">
        <v>378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3285</v>
      </c>
      <c r="F38" s="86">
        <v>1710</v>
      </c>
      <c r="G38" s="86">
        <v>1089</v>
      </c>
      <c r="H38" s="87">
        <v>1424</v>
      </c>
      <c r="I38" s="86">
        <v>2191</v>
      </c>
      <c r="J38" s="88">
        <v>2191</v>
      </c>
      <c r="K38" s="86">
        <v>2334.8596499999999</v>
      </c>
      <c r="L38" s="86">
        <v>2561</v>
      </c>
      <c r="M38" s="86">
        <v>2573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327</v>
      </c>
      <c r="F40" s="86">
        <v>64</v>
      </c>
      <c r="G40" s="86">
        <v>483</v>
      </c>
      <c r="H40" s="87">
        <v>532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626</v>
      </c>
      <c r="F41" s="86">
        <v>596</v>
      </c>
      <c r="G41" s="86">
        <v>424</v>
      </c>
      <c r="H41" s="87">
        <v>564</v>
      </c>
      <c r="I41" s="86">
        <v>223</v>
      </c>
      <c r="J41" s="88">
        <v>223</v>
      </c>
      <c r="K41" s="86">
        <v>322</v>
      </c>
      <c r="L41" s="86">
        <v>380</v>
      </c>
      <c r="M41" s="86">
        <v>390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7464</v>
      </c>
      <c r="F42" s="86">
        <v>5770</v>
      </c>
      <c r="G42" s="86">
        <v>3852</v>
      </c>
      <c r="H42" s="87">
        <v>4514</v>
      </c>
      <c r="I42" s="86">
        <v>4990</v>
      </c>
      <c r="J42" s="88">
        <v>4990</v>
      </c>
      <c r="K42" s="86">
        <v>5283.3295500000004</v>
      </c>
      <c r="L42" s="86">
        <v>5659</v>
      </c>
      <c r="M42" s="86">
        <v>5825.9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3075</v>
      </c>
      <c r="F43" s="86">
        <v>1737</v>
      </c>
      <c r="G43" s="86">
        <v>633</v>
      </c>
      <c r="H43" s="87">
        <v>1654</v>
      </c>
      <c r="I43" s="86">
        <v>1304</v>
      </c>
      <c r="J43" s="88">
        <v>1304</v>
      </c>
      <c r="K43" s="86">
        <v>1381</v>
      </c>
      <c r="L43" s="86">
        <v>1466</v>
      </c>
      <c r="M43" s="86">
        <v>1492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470</v>
      </c>
      <c r="F44" s="86">
        <v>330</v>
      </c>
      <c r="G44" s="86">
        <v>88</v>
      </c>
      <c r="H44" s="87">
        <v>162</v>
      </c>
      <c r="I44" s="86">
        <v>718</v>
      </c>
      <c r="J44" s="88">
        <v>718</v>
      </c>
      <c r="K44" s="86">
        <v>723</v>
      </c>
      <c r="L44" s="86">
        <v>778</v>
      </c>
      <c r="M44" s="86">
        <v>831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1822</v>
      </c>
      <c r="F45" s="86">
        <v>1366</v>
      </c>
      <c r="G45" s="86">
        <v>469</v>
      </c>
      <c r="H45" s="87">
        <v>569</v>
      </c>
      <c r="I45" s="86">
        <v>1666</v>
      </c>
      <c r="J45" s="88">
        <v>1666</v>
      </c>
      <c r="K45" s="86">
        <v>2051</v>
      </c>
      <c r="L45" s="86">
        <v>2303</v>
      </c>
      <c r="M45" s="86">
        <v>2316.12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3011</v>
      </c>
      <c r="F51" s="72">
        <f t="shared" ref="F51:M51" si="4">F52+F59+F62+F63+F64+F72+F73</f>
        <v>3338</v>
      </c>
      <c r="G51" s="72">
        <f t="shared" si="4"/>
        <v>3105</v>
      </c>
      <c r="H51" s="73">
        <f t="shared" si="4"/>
        <v>4880</v>
      </c>
      <c r="I51" s="72">
        <f t="shared" si="4"/>
        <v>5546</v>
      </c>
      <c r="J51" s="74">
        <f t="shared" si="4"/>
        <v>5546</v>
      </c>
      <c r="K51" s="72">
        <f t="shared" si="4"/>
        <v>5748</v>
      </c>
      <c r="L51" s="72">
        <f t="shared" si="4"/>
        <v>6035</v>
      </c>
      <c r="M51" s="72">
        <f t="shared" si="4"/>
        <v>6337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638</v>
      </c>
      <c r="J59" s="102">
        <f t="shared" si="8"/>
        <v>638</v>
      </c>
      <c r="K59" s="100">
        <f t="shared" si="8"/>
        <v>670</v>
      </c>
      <c r="L59" s="100">
        <f t="shared" si="8"/>
        <v>703</v>
      </c>
      <c r="M59" s="100">
        <f t="shared" si="8"/>
        <v>738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638</v>
      </c>
      <c r="J61" s="95">
        <v>638</v>
      </c>
      <c r="K61" s="93">
        <v>670</v>
      </c>
      <c r="L61" s="93">
        <v>703</v>
      </c>
      <c r="M61" s="93">
        <v>738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3011</v>
      </c>
      <c r="F73" s="86">
        <f t="shared" ref="F73:M73" si="12">SUM(F74:F75)</f>
        <v>3338</v>
      </c>
      <c r="G73" s="86">
        <f t="shared" si="12"/>
        <v>3105</v>
      </c>
      <c r="H73" s="87">
        <f t="shared" si="12"/>
        <v>4880</v>
      </c>
      <c r="I73" s="86">
        <f t="shared" si="12"/>
        <v>4908</v>
      </c>
      <c r="J73" s="88">
        <f t="shared" si="12"/>
        <v>4908</v>
      </c>
      <c r="K73" s="86">
        <f t="shared" si="12"/>
        <v>5078</v>
      </c>
      <c r="L73" s="86">
        <f t="shared" si="12"/>
        <v>5332</v>
      </c>
      <c r="M73" s="86">
        <f t="shared" si="12"/>
        <v>5599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</v>
      </c>
      <c r="F74" s="79">
        <v>83</v>
      </c>
      <c r="G74" s="79">
        <v>791</v>
      </c>
      <c r="H74" s="80">
        <v>0</v>
      </c>
      <c r="I74" s="79">
        <v>28</v>
      </c>
      <c r="J74" s="81">
        <v>28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3004</v>
      </c>
      <c r="F75" s="93">
        <v>3255</v>
      </c>
      <c r="G75" s="93">
        <v>2314</v>
      </c>
      <c r="H75" s="94">
        <v>4880</v>
      </c>
      <c r="I75" s="93">
        <v>4880</v>
      </c>
      <c r="J75" s="95">
        <v>4880</v>
      </c>
      <c r="K75" s="93">
        <v>5078</v>
      </c>
      <c r="L75" s="93">
        <v>5332</v>
      </c>
      <c r="M75" s="93">
        <v>5599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6828</v>
      </c>
      <c r="F77" s="72">
        <f t="shared" ref="F77:M77" si="13">F78+F81+F84+F85+F86+F87+F88</f>
        <v>2426</v>
      </c>
      <c r="G77" s="72">
        <f t="shared" si="13"/>
        <v>2939</v>
      </c>
      <c r="H77" s="73">
        <f t="shared" si="13"/>
        <v>2446</v>
      </c>
      <c r="I77" s="72">
        <f t="shared" si="13"/>
        <v>4827</v>
      </c>
      <c r="J77" s="74">
        <f t="shared" si="13"/>
        <v>4827</v>
      </c>
      <c r="K77" s="72">
        <f t="shared" si="13"/>
        <v>2000</v>
      </c>
      <c r="L77" s="72">
        <f t="shared" si="13"/>
        <v>2100</v>
      </c>
      <c r="M77" s="72">
        <f t="shared" si="13"/>
        <v>2206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6828</v>
      </c>
      <c r="F81" s="86">
        <f t="shared" ref="F81:M81" si="15">SUM(F82:F83)</f>
        <v>2426</v>
      </c>
      <c r="G81" s="86">
        <f t="shared" si="15"/>
        <v>2080</v>
      </c>
      <c r="H81" s="87">
        <f t="shared" si="15"/>
        <v>2446</v>
      </c>
      <c r="I81" s="86">
        <f t="shared" si="15"/>
        <v>4827</v>
      </c>
      <c r="J81" s="88">
        <f t="shared" si="15"/>
        <v>4827</v>
      </c>
      <c r="K81" s="86">
        <f t="shared" si="15"/>
        <v>2000</v>
      </c>
      <c r="L81" s="86">
        <f t="shared" si="15"/>
        <v>2100</v>
      </c>
      <c r="M81" s="86">
        <f t="shared" si="15"/>
        <v>2206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6828</v>
      </c>
      <c r="F83" s="93">
        <v>2426</v>
      </c>
      <c r="G83" s="93">
        <v>2080</v>
      </c>
      <c r="H83" s="94">
        <v>2446</v>
      </c>
      <c r="I83" s="93">
        <v>4827</v>
      </c>
      <c r="J83" s="95">
        <v>4827</v>
      </c>
      <c r="K83" s="93">
        <v>2000</v>
      </c>
      <c r="L83" s="93">
        <v>2100</v>
      </c>
      <c r="M83" s="93">
        <v>2206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859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112884</v>
      </c>
      <c r="F92" s="46">
        <f t="shared" ref="F92:M92" si="16">F4+F51+F77+F90</f>
        <v>105162</v>
      </c>
      <c r="G92" s="46">
        <f t="shared" si="16"/>
        <v>106804</v>
      </c>
      <c r="H92" s="47">
        <f t="shared" si="16"/>
        <v>123496</v>
      </c>
      <c r="I92" s="46">
        <f t="shared" si="16"/>
        <v>124895</v>
      </c>
      <c r="J92" s="48">
        <f t="shared" si="16"/>
        <v>124895</v>
      </c>
      <c r="K92" s="46">
        <f t="shared" si="16"/>
        <v>130622.99665</v>
      </c>
      <c r="L92" s="46">
        <f t="shared" si="16"/>
        <v>137475</v>
      </c>
      <c r="M92" s="46">
        <f t="shared" si="16"/>
        <v>145368.02000000002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135</v>
      </c>
      <c r="F3" s="17" t="s">
        <v>134</v>
      </c>
      <c r="G3" s="17" t="s">
        <v>133</v>
      </c>
      <c r="H3" s="173" t="s">
        <v>132</v>
      </c>
      <c r="I3" s="174"/>
      <c r="J3" s="175"/>
      <c r="K3" s="17" t="s">
        <v>131</v>
      </c>
      <c r="L3" s="17" t="s">
        <v>130</v>
      </c>
      <c r="M3" s="17" t="s">
        <v>129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52769</v>
      </c>
      <c r="F4" s="72">
        <f t="shared" ref="F4:M4" si="0">F5+F8+F47</f>
        <v>67920</v>
      </c>
      <c r="G4" s="72">
        <f t="shared" si="0"/>
        <v>63842</v>
      </c>
      <c r="H4" s="73">
        <f t="shared" si="0"/>
        <v>73690</v>
      </c>
      <c r="I4" s="72">
        <f t="shared" si="0"/>
        <v>77370</v>
      </c>
      <c r="J4" s="74">
        <f t="shared" si="0"/>
        <v>77370</v>
      </c>
      <c r="K4" s="72">
        <f t="shared" si="0"/>
        <v>81181</v>
      </c>
      <c r="L4" s="72">
        <f t="shared" si="0"/>
        <v>85553</v>
      </c>
      <c r="M4" s="72">
        <f t="shared" si="0"/>
        <v>90785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33554</v>
      </c>
      <c r="F5" s="100">
        <f t="shared" ref="F5:M5" si="1">SUM(F6:F7)</f>
        <v>44556</v>
      </c>
      <c r="G5" s="100">
        <f t="shared" si="1"/>
        <v>48801</v>
      </c>
      <c r="H5" s="101">
        <f t="shared" si="1"/>
        <v>54333</v>
      </c>
      <c r="I5" s="100">
        <f t="shared" si="1"/>
        <v>54791</v>
      </c>
      <c r="J5" s="102">
        <f t="shared" si="1"/>
        <v>54791</v>
      </c>
      <c r="K5" s="100">
        <f t="shared" si="1"/>
        <v>57804</v>
      </c>
      <c r="L5" s="100">
        <f t="shared" si="1"/>
        <v>60697</v>
      </c>
      <c r="M5" s="100">
        <f t="shared" si="1"/>
        <v>65157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29798</v>
      </c>
      <c r="F6" s="79">
        <v>39277</v>
      </c>
      <c r="G6" s="79">
        <v>42957</v>
      </c>
      <c r="H6" s="80">
        <v>47205</v>
      </c>
      <c r="I6" s="79">
        <v>47372</v>
      </c>
      <c r="J6" s="81">
        <v>47372</v>
      </c>
      <c r="K6" s="79">
        <v>49678</v>
      </c>
      <c r="L6" s="79">
        <v>52301</v>
      </c>
      <c r="M6" s="79">
        <v>56132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3756</v>
      </c>
      <c r="F7" s="93">
        <v>5279</v>
      </c>
      <c r="G7" s="93">
        <v>5844</v>
      </c>
      <c r="H7" s="94">
        <v>7128</v>
      </c>
      <c r="I7" s="93">
        <v>7419</v>
      </c>
      <c r="J7" s="95">
        <v>7419</v>
      </c>
      <c r="K7" s="93">
        <v>8126</v>
      </c>
      <c r="L7" s="93">
        <v>8396</v>
      </c>
      <c r="M7" s="93">
        <v>9025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19215</v>
      </c>
      <c r="F8" s="100">
        <f t="shared" ref="F8:M8" si="2">SUM(F9:F46)</f>
        <v>23364</v>
      </c>
      <c r="G8" s="100">
        <f t="shared" si="2"/>
        <v>15041</v>
      </c>
      <c r="H8" s="101">
        <f t="shared" si="2"/>
        <v>19357</v>
      </c>
      <c r="I8" s="100">
        <f t="shared" si="2"/>
        <v>22579</v>
      </c>
      <c r="J8" s="102">
        <f t="shared" si="2"/>
        <v>22579</v>
      </c>
      <c r="K8" s="100">
        <f t="shared" si="2"/>
        <v>23377</v>
      </c>
      <c r="L8" s="100">
        <f t="shared" si="2"/>
        <v>24856</v>
      </c>
      <c r="M8" s="100">
        <f t="shared" si="2"/>
        <v>25628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24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456</v>
      </c>
      <c r="F10" s="86">
        <v>306</v>
      </c>
      <c r="G10" s="86">
        <v>38</v>
      </c>
      <c r="H10" s="87">
        <v>85</v>
      </c>
      <c r="I10" s="86">
        <v>235</v>
      </c>
      <c r="J10" s="88">
        <v>235</v>
      </c>
      <c r="K10" s="86">
        <v>249</v>
      </c>
      <c r="L10" s="86">
        <v>91</v>
      </c>
      <c r="M10" s="86">
        <v>96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</v>
      </c>
      <c r="F11" s="86">
        <v>0</v>
      </c>
      <c r="G11" s="86">
        <v>0</v>
      </c>
      <c r="H11" s="87">
        <v>0</v>
      </c>
      <c r="I11" s="86">
        <v>20</v>
      </c>
      <c r="J11" s="88">
        <v>20</v>
      </c>
      <c r="K11" s="86">
        <v>30</v>
      </c>
      <c r="L11" s="86">
        <v>40</v>
      </c>
      <c r="M11" s="86">
        <v>50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4267</v>
      </c>
      <c r="F14" s="86">
        <v>6154</v>
      </c>
      <c r="G14" s="86">
        <v>3982</v>
      </c>
      <c r="H14" s="87">
        <v>4916</v>
      </c>
      <c r="I14" s="86">
        <v>5403</v>
      </c>
      <c r="J14" s="88">
        <v>5403</v>
      </c>
      <c r="K14" s="86">
        <v>5851</v>
      </c>
      <c r="L14" s="86">
        <v>6091</v>
      </c>
      <c r="M14" s="86">
        <v>6272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49</v>
      </c>
      <c r="F16" s="86">
        <v>234</v>
      </c>
      <c r="G16" s="86">
        <v>213</v>
      </c>
      <c r="H16" s="87">
        <v>226</v>
      </c>
      <c r="I16" s="86">
        <v>384</v>
      </c>
      <c r="J16" s="88">
        <v>384</v>
      </c>
      <c r="K16" s="86">
        <v>415</v>
      </c>
      <c r="L16" s="86">
        <v>451</v>
      </c>
      <c r="M16" s="86">
        <v>517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1224</v>
      </c>
      <c r="F17" s="86">
        <v>277</v>
      </c>
      <c r="G17" s="86">
        <v>163</v>
      </c>
      <c r="H17" s="87">
        <v>121</v>
      </c>
      <c r="I17" s="86">
        <v>2028</v>
      </c>
      <c r="J17" s="88">
        <v>2028</v>
      </c>
      <c r="K17" s="86">
        <v>1463</v>
      </c>
      <c r="L17" s="86">
        <v>1596</v>
      </c>
      <c r="M17" s="86">
        <v>1760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1427</v>
      </c>
      <c r="F22" s="86">
        <v>2153</v>
      </c>
      <c r="G22" s="86">
        <v>2134</v>
      </c>
      <c r="H22" s="87">
        <v>2148</v>
      </c>
      <c r="I22" s="86">
        <v>2096</v>
      </c>
      <c r="J22" s="88">
        <v>2096</v>
      </c>
      <c r="K22" s="86">
        <v>2211</v>
      </c>
      <c r="L22" s="86">
        <v>2294</v>
      </c>
      <c r="M22" s="86">
        <v>2294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20</v>
      </c>
      <c r="J24" s="88">
        <v>20</v>
      </c>
      <c r="K24" s="86">
        <v>25</v>
      </c>
      <c r="L24" s="86">
        <v>30</v>
      </c>
      <c r="M24" s="86">
        <v>40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3</v>
      </c>
      <c r="F27" s="86">
        <v>19</v>
      </c>
      <c r="G27" s="86">
        <v>6</v>
      </c>
      <c r="H27" s="87">
        <v>8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363</v>
      </c>
      <c r="F37" s="86">
        <v>731</v>
      </c>
      <c r="G37" s="86">
        <v>47</v>
      </c>
      <c r="H37" s="87">
        <v>119</v>
      </c>
      <c r="I37" s="86">
        <v>7</v>
      </c>
      <c r="J37" s="88">
        <v>7</v>
      </c>
      <c r="K37" s="86">
        <v>9</v>
      </c>
      <c r="L37" s="86">
        <v>12</v>
      </c>
      <c r="M37" s="86">
        <v>16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250</v>
      </c>
      <c r="F38" s="86">
        <v>98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21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3408</v>
      </c>
      <c r="F41" s="86">
        <v>4412</v>
      </c>
      <c r="G41" s="86">
        <v>1767</v>
      </c>
      <c r="H41" s="87">
        <v>1956</v>
      </c>
      <c r="I41" s="86">
        <v>3863</v>
      </c>
      <c r="J41" s="88">
        <v>3863</v>
      </c>
      <c r="K41" s="86">
        <v>4140</v>
      </c>
      <c r="L41" s="86">
        <v>4461</v>
      </c>
      <c r="M41" s="86">
        <v>4527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5778</v>
      </c>
      <c r="F42" s="86">
        <v>6413</v>
      </c>
      <c r="G42" s="86">
        <v>4056</v>
      </c>
      <c r="H42" s="87">
        <v>6343</v>
      </c>
      <c r="I42" s="86">
        <v>5154</v>
      </c>
      <c r="J42" s="88">
        <v>5154</v>
      </c>
      <c r="K42" s="86">
        <v>5347</v>
      </c>
      <c r="L42" s="86">
        <v>5855</v>
      </c>
      <c r="M42" s="86">
        <v>6082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145</v>
      </c>
      <c r="F44" s="86">
        <v>60</v>
      </c>
      <c r="G44" s="86">
        <v>31</v>
      </c>
      <c r="H44" s="87">
        <v>262</v>
      </c>
      <c r="I44" s="86">
        <v>220</v>
      </c>
      <c r="J44" s="88">
        <v>220</v>
      </c>
      <c r="K44" s="86">
        <v>230</v>
      </c>
      <c r="L44" s="86">
        <v>240</v>
      </c>
      <c r="M44" s="86">
        <v>250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1820</v>
      </c>
      <c r="F45" s="86">
        <v>2486</v>
      </c>
      <c r="G45" s="86">
        <v>2604</v>
      </c>
      <c r="H45" s="87">
        <v>3173</v>
      </c>
      <c r="I45" s="86">
        <v>3149</v>
      </c>
      <c r="J45" s="88">
        <v>3149</v>
      </c>
      <c r="K45" s="86">
        <v>3407</v>
      </c>
      <c r="L45" s="86">
        <v>3695</v>
      </c>
      <c r="M45" s="86">
        <v>3724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</v>
      </c>
      <c r="F51" s="72">
        <f t="shared" ref="F51:M51" si="4">F52+F59+F62+F63+F64+F72+F73</f>
        <v>253</v>
      </c>
      <c r="G51" s="72">
        <f t="shared" si="4"/>
        <v>47</v>
      </c>
      <c r="H51" s="73">
        <f t="shared" si="4"/>
        <v>3000</v>
      </c>
      <c r="I51" s="72">
        <f t="shared" si="4"/>
        <v>816</v>
      </c>
      <c r="J51" s="74">
        <f t="shared" si="4"/>
        <v>816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</v>
      </c>
      <c r="F73" s="86">
        <f t="shared" ref="F73:M73" si="12">SUM(F74:F75)</f>
        <v>253</v>
      </c>
      <c r="G73" s="86">
        <f t="shared" si="12"/>
        <v>47</v>
      </c>
      <c r="H73" s="87">
        <f t="shared" si="12"/>
        <v>3000</v>
      </c>
      <c r="I73" s="86">
        <f t="shared" si="12"/>
        <v>816</v>
      </c>
      <c r="J73" s="88">
        <f t="shared" si="12"/>
        <v>816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</v>
      </c>
      <c r="F74" s="79">
        <v>3</v>
      </c>
      <c r="G74" s="79">
        <v>47</v>
      </c>
      <c r="H74" s="80">
        <v>0</v>
      </c>
      <c r="I74" s="79">
        <v>782</v>
      </c>
      <c r="J74" s="81">
        <v>782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250</v>
      </c>
      <c r="G75" s="93">
        <v>0</v>
      </c>
      <c r="H75" s="94">
        <v>3000</v>
      </c>
      <c r="I75" s="93">
        <v>34</v>
      </c>
      <c r="J75" s="95">
        <v>34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52774</v>
      </c>
      <c r="F92" s="46">
        <f t="shared" ref="F92:M92" si="16">F4+F51+F77+F90</f>
        <v>68173</v>
      </c>
      <c r="G92" s="46">
        <f t="shared" si="16"/>
        <v>63889</v>
      </c>
      <c r="H92" s="47">
        <f t="shared" si="16"/>
        <v>76690</v>
      </c>
      <c r="I92" s="46">
        <f t="shared" si="16"/>
        <v>78186</v>
      </c>
      <c r="J92" s="48">
        <f t="shared" si="16"/>
        <v>78186</v>
      </c>
      <c r="K92" s="46">
        <f t="shared" si="16"/>
        <v>81181</v>
      </c>
      <c r="L92" s="46">
        <f t="shared" si="16"/>
        <v>85553</v>
      </c>
      <c r="M92" s="46">
        <f t="shared" si="16"/>
        <v>90785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164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5" t="s">
        <v>122</v>
      </c>
      <c r="C4" s="33">
        <v>121535</v>
      </c>
      <c r="D4" s="33">
        <v>105619</v>
      </c>
      <c r="E4" s="33">
        <v>102026</v>
      </c>
      <c r="F4" s="27">
        <v>120783</v>
      </c>
      <c r="G4" s="28">
        <v>122639</v>
      </c>
      <c r="H4" s="29">
        <v>122639</v>
      </c>
      <c r="I4" s="33">
        <v>121829</v>
      </c>
      <c r="J4" s="33">
        <v>130598</v>
      </c>
      <c r="K4" s="33">
        <v>136562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141</v>
      </c>
      <c r="C5" s="33">
        <v>112884</v>
      </c>
      <c r="D5" s="33">
        <v>105162</v>
      </c>
      <c r="E5" s="33">
        <v>106804</v>
      </c>
      <c r="F5" s="32">
        <v>123496</v>
      </c>
      <c r="G5" s="33">
        <v>124895</v>
      </c>
      <c r="H5" s="34">
        <v>124895</v>
      </c>
      <c r="I5" s="33">
        <v>130622.99665</v>
      </c>
      <c r="J5" s="33">
        <v>137475</v>
      </c>
      <c r="K5" s="33">
        <v>145368.02000000002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142</v>
      </c>
      <c r="C6" s="33">
        <v>52774</v>
      </c>
      <c r="D6" s="33">
        <v>68173</v>
      </c>
      <c r="E6" s="33">
        <v>63889</v>
      </c>
      <c r="F6" s="32">
        <v>76690</v>
      </c>
      <c r="G6" s="33">
        <v>78186</v>
      </c>
      <c r="H6" s="34">
        <v>78186</v>
      </c>
      <c r="I6" s="33">
        <v>81181</v>
      </c>
      <c r="J6" s="33">
        <v>85553</v>
      </c>
      <c r="K6" s="33">
        <v>90785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143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144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145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146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147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148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126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127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125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128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124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140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287193</v>
      </c>
      <c r="D19" s="46">
        <f t="shared" ref="D19:K19" si="1">SUM(D4:D18)</f>
        <v>278954</v>
      </c>
      <c r="E19" s="46">
        <f t="shared" si="1"/>
        <v>272719</v>
      </c>
      <c r="F19" s="47">
        <f t="shared" si="1"/>
        <v>320969</v>
      </c>
      <c r="G19" s="46">
        <f t="shared" si="1"/>
        <v>325720</v>
      </c>
      <c r="H19" s="48">
        <f t="shared" si="1"/>
        <v>325720</v>
      </c>
      <c r="I19" s="46">
        <f t="shared" si="1"/>
        <v>333632.99664999999</v>
      </c>
      <c r="J19" s="46">
        <f t="shared" si="1"/>
        <v>353626</v>
      </c>
      <c r="K19" s="46">
        <f t="shared" si="1"/>
        <v>372715.02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165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263513</v>
      </c>
      <c r="D4" s="20">
        <f t="shared" ref="D4:K4" si="0">SUM(D5:D7)</f>
        <v>267518</v>
      </c>
      <c r="E4" s="20">
        <f t="shared" si="0"/>
        <v>266510</v>
      </c>
      <c r="F4" s="21">
        <f t="shared" si="0"/>
        <v>308040</v>
      </c>
      <c r="G4" s="20">
        <f t="shared" si="0"/>
        <v>306735</v>
      </c>
      <c r="H4" s="22">
        <f t="shared" si="0"/>
        <v>306735</v>
      </c>
      <c r="I4" s="20">
        <f t="shared" si="0"/>
        <v>324903.99664999999</v>
      </c>
      <c r="J4" s="20">
        <f t="shared" si="0"/>
        <v>344486</v>
      </c>
      <c r="K4" s="20">
        <f t="shared" si="0"/>
        <v>363137.02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159504</v>
      </c>
      <c r="D5" s="28">
        <v>173189</v>
      </c>
      <c r="E5" s="28">
        <v>187501</v>
      </c>
      <c r="F5" s="27">
        <v>212435</v>
      </c>
      <c r="G5" s="28">
        <v>212486</v>
      </c>
      <c r="H5" s="29">
        <v>212486</v>
      </c>
      <c r="I5" s="28">
        <v>226299.10545</v>
      </c>
      <c r="J5" s="28">
        <v>240899</v>
      </c>
      <c r="K5" s="29">
        <v>256582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104009</v>
      </c>
      <c r="D6" s="33">
        <v>94329</v>
      </c>
      <c r="E6" s="33">
        <v>79009</v>
      </c>
      <c r="F6" s="32">
        <v>95605</v>
      </c>
      <c r="G6" s="33">
        <v>94249</v>
      </c>
      <c r="H6" s="34">
        <v>94249</v>
      </c>
      <c r="I6" s="33">
        <v>98604.891199999984</v>
      </c>
      <c r="J6" s="33">
        <v>103587</v>
      </c>
      <c r="K6" s="34">
        <v>106555.01999999999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12397</v>
      </c>
      <c r="D8" s="20">
        <f t="shared" ref="D8:K8" si="1">SUM(D9:D15)</f>
        <v>7703</v>
      </c>
      <c r="E8" s="20">
        <f t="shared" si="1"/>
        <v>3945</v>
      </c>
      <c r="F8" s="21">
        <f t="shared" si="1"/>
        <v>8516</v>
      </c>
      <c r="G8" s="20">
        <f t="shared" si="1"/>
        <v>7647</v>
      </c>
      <c r="H8" s="22">
        <f t="shared" si="1"/>
        <v>7647</v>
      </c>
      <c r="I8" s="20">
        <f t="shared" si="1"/>
        <v>6969</v>
      </c>
      <c r="J8" s="20">
        <f t="shared" si="1"/>
        <v>7301</v>
      </c>
      <c r="K8" s="20">
        <f t="shared" si="1"/>
        <v>7652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469</v>
      </c>
      <c r="D9" s="28">
        <v>355</v>
      </c>
      <c r="E9" s="28">
        <v>559</v>
      </c>
      <c r="F9" s="27">
        <v>615</v>
      </c>
      <c r="G9" s="28">
        <v>835</v>
      </c>
      <c r="H9" s="29">
        <v>835</v>
      </c>
      <c r="I9" s="28">
        <v>878</v>
      </c>
      <c r="J9" s="28">
        <v>921</v>
      </c>
      <c r="K9" s="29">
        <v>968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10</v>
      </c>
      <c r="F10" s="32">
        <v>21</v>
      </c>
      <c r="G10" s="33">
        <v>679</v>
      </c>
      <c r="H10" s="34">
        <v>679</v>
      </c>
      <c r="I10" s="33">
        <v>713</v>
      </c>
      <c r="J10" s="33">
        <v>748</v>
      </c>
      <c r="K10" s="34">
        <v>785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11928</v>
      </c>
      <c r="D15" s="36">
        <v>7348</v>
      </c>
      <c r="E15" s="36">
        <v>3376</v>
      </c>
      <c r="F15" s="35">
        <v>7880</v>
      </c>
      <c r="G15" s="36">
        <v>6133</v>
      </c>
      <c r="H15" s="37">
        <v>6133</v>
      </c>
      <c r="I15" s="36">
        <v>5378</v>
      </c>
      <c r="J15" s="36">
        <v>5632</v>
      </c>
      <c r="K15" s="37">
        <v>5899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12988</v>
      </c>
      <c r="D16" s="20">
        <f t="shared" ref="D16:K16" si="2">SUM(D17:D23)</f>
        <v>5342</v>
      </c>
      <c r="E16" s="20">
        <f t="shared" si="2"/>
        <v>4067</v>
      </c>
      <c r="F16" s="21">
        <f t="shared" si="2"/>
        <v>6301</v>
      </c>
      <c r="G16" s="20">
        <f t="shared" si="2"/>
        <v>13226</v>
      </c>
      <c r="H16" s="22">
        <f t="shared" si="2"/>
        <v>13226</v>
      </c>
      <c r="I16" s="20">
        <f t="shared" si="2"/>
        <v>3743</v>
      </c>
      <c r="J16" s="20">
        <f t="shared" si="2"/>
        <v>3930</v>
      </c>
      <c r="K16" s="20">
        <f t="shared" si="2"/>
        <v>4128</v>
      </c>
    </row>
    <row r="17" spans="1:11" s="14" customFormat="1" ht="12.75" customHeight="1" x14ac:dyDescent="0.25">
      <c r="A17" s="25"/>
      <c r="B17" s="26" t="s">
        <v>22</v>
      </c>
      <c r="C17" s="27">
        <v>1294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11694</v>
      </c>
      <c r="D18" s="33">
        <v>5287</v>
      </c>
      <c r="E18" s="33">
        <v>3208</v>
      </c>
      <c r="F18" s="32">
        <v>6301</v>
      </c>
      <c r="G18" s="33">
        <v>13226</v>
      </c>
      <c r="H18" s="34">
        <v>13226</v>
      </c>
      <c r="I18" s="33">
        <v>3743</v>
      </c>
      <c r="J18" s="33">
        <v>3930</v>
      </c>
      <c r="K18" s="34">
        <v>4128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55</v>
      </c>
      <c r="E23" s="36">
        <v>859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181</v>
      </c>
      <c r="E24" s="20">
        <v>85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288898</v>
      </c>
      <c r="D26" s="46">
        <f t="shared" ref="D26:K26" si="3">+D4+D8+D16+D24</f>
        <v>280744</v>
      </c>
      <c r="E26" s="46">
        <f t="shared" si="3"/>
        <v>274607</v>
      </c>
      <c r="F26" s="47">
        <f t="shared" si="3"/>
        <v>322857</v>
      </c>
      <c r="G26" s="46">
        <f t="shared" si="3"/>
        <v>327608</v>
      </c>
      <c r="H26" s="48">
        <f t="shared" si="3"/>
        <v>327608</v>
      </c>
      <c r="I26" s="46">
        <f t="shared" si="3"/>
        <v>335615.99664999999</v>
      </c>
      <c r="J26" s="46">
        <f t="shared" si="3"/>
        <v>355717</v>
      </c>
      <c r="K26" s="46">
        <f t="shared" si="3"/>
        <v>374917.02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17196</v>
      </c>
      <c r="D4" s="33">
        <v>14546</v>
      </c>
      <c r="E4" s="33">
        <v>10504</v>
      </c>
      <c r="F4" s="27">
        <v>12580</v>
      </c>
      <c r="G4" s="28">
        <v>12785</v>
      </c>
      <c r="H4" s="29">
        <v>12785</v>
      </c>
      <c r="I4" s="33">
        <v>13406</v>
      </c>
      <c r="J4" s="33">
        <v>14068</v>
      </c>
      <c r="K4" s="33">
        <v>14801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2433</v>
      </c>
      <c r="D5" s="33">
        <v>4664</v>
      </c>
      <c r="E5" s="33">
        <v>4092</v>
      </c>
      <c r="F5" s="32">
        <v>5255</v>
      </c>
      <c r="G5" s="33">
        <v>6205</v>
      </c>
      <c r="H5" s="34">
        <v>6205</v>
      </c>
      <c r="I5" s="33">
        <v>6543</v>
      </c>
      <c r="J5" s="33">
        <v>6869</v>
      </c>
      <c r="K5" s="33">
        <v>7231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151</v>
      </c>
      <c r="C6" s="33">
        <v>14504</v>
      </c>
      <c r="D6" s="33">
        <v>10273</v>
      </c>
      <c r="E6" s="33">
        <v>10123</v>
      </c>
      <c r="F6" s="32">
        <v>12858</v>
      </c>
      <c r="G6" s="33">
        <v>13631</v>
      </c>
      <c r="H6" s="34">
        <v>13631</v>
      </c>
      <c r="I6" s="33">
        <v>14278</v>
      </c>
      <c r="J6" s="33">
        <v>14991</v>
      </c>
      <c r="K6" s="33">
        <v>15770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73842</v>
      </c>
      <c r="D7" s="33">
        <v>66814</v>
      </c>
      <c r="E7" s="33">
        <v>67816</v>
      </c>
      <c r="F7" s="32">
        <v>77775</v>
      </c>
      <c r="G7" s="33">
        <v>79747</v>
      </c>
      <c r="H7" s="34">
        <v>79747</v>
      </c>
      <c r="I7" s="33">
        <v>75598</v>
      </c>
      <c r="J7" s="33">
        <v>81168</v>
      </c>
      <c r="K7" s="33">
        <v>86428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13560</v>
      </c>
      <c r="D8" s="33">
        <v>9322</v>
      </c>
      <c r="E8" s="33">
        <v>9491</v>
      </c>
      <c r="F8" s="32">
        <v>12315</v>
      </c>
      <c r="G8" s="33">
        <v>10271</v>
      </c>
      <c r="H8" s="34">
        <v>10271</v>
      </c>
      <c r="I8" s="33">
        <v>12004</v>
      </c>
      <c r="J8" s="33">
        <v>13502</v>
      </c>
      <c r="K8" s="33">
        <v>12332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121535</v>
      </c>
      <c r="D19" s="46">
        <f t="shared" ref="D19:K19" si="1">SUM(D4:D18)</f>
        <v>105619</v>
      </c>
      <c r="E19" s="46">
        <f t="shared" si="1"/>
        <v>102026</v>
      </c>
      <c r="F19" s="47">
        <f t="shared" si="1"/>
        <v>120783</v>
      </c>
      <c r="G19" s="46">
        <f t="shared" si="1"/>
        <v>122639</v>
      </c>
      <c r="H19" s="48">
        <f t="shared" si="1"/>
        <v>122639</v>
      </c>
      <c r="I19" s="46">
        <f t="shared" si="1"/>
        <v>121829</v>
      </c>
      <c r="J19" s="46">
        <f t="shared" si="1"/>
        <v>130598</v>
      </c>
      <c r="K19" s="46">
        <f t="shared" si="1"/>
        <v>136562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105994</v>
      </c>
      <c r="D4" s="20">
        <f t="shared" ref="D4:K4" si="0">SUM(D5:D7)</f>
        <v>98410</v>
      </c>
      <c r="E4" s="20">
        <f t="shared" si="0"/>
        <v>100020</v>
      </c>
      <c r="F4" s="21">
        <f t="shared" si="0"/>
        <v>116292</v>
      </c>
      <c r="G4" s="20">
        <f t="shared" si="0"/>
        <v>112955</v>
      </c>
      <c r="H4" s="22">
        <f t="shared" si="0"/>
        <v>112955</v>
      </c>
      <c r="I4" s="20">
        <f t="shared" si="0"/>
        <v>118865</v>
      </c>
      <c r="J4" s="20">
        <f t="shared" si="0"/>
        <v>127502</v>
      </c>
      <c r="K4" s="20">
        <f t="shared" si="0"/>
        <v>133325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60882</v>
      </c>
      <c r="D5" s="28">
        <v>61996</v>
      </c>
      <c r="E5" s="28">
        <v>66977</v>
      </c>
      <c r="F5" s="27">
        <v>77129</v>
      </c>
      <c r="G5" s="28">
        <v>76907</v>
      </c>
      <c r="H5" s="29">
        <v>76907</v>
      </c>
      <c r="I5" s="28">
        <v>80647</v>
      </c>
      <c r="J5" s="28">
        <v>88194</v>
      </c>
      <c r="K5" s="29">
        <v>92310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45112</v>
      </c>
      <c r="D6" s="33">
        <v>36414</v>
      </c>
      <c r="E6" s="33">
        <v>33043</v>
      </c>
      <c r="F6" s="32">
        <v>39163</v>
      </c>
      <c r="G6" s="33">
        <v>36048</v>
      </c>
      <c r="H6" s="34">
        <v>36048</v>
      </c>
      <c r="I6" s="33">
        <v>38218</v>
      </c>
      <c r="J6" s="33">
        <v>39308</v>
      </c>
      <c r="K6" s="34">
        <v>41015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9381</v>
      </c>
      <c r="D8" s="20">
        <f t="shared" ref="D8:K8" si="1">SUM(D9:D15)</f>
        <v>4112</v>
      </c>
      <c r="E8" s="20">
        <f t="shared" si="1"/>
        <v>793</v>
      </c>
      <c r="F8" s="21">
        <f t="shared" si="1"/>
        <v>636</v>
      </c>
      <c r="G8" s="20">
        <f t="shared" si="1"/>
        <v>1285</v>
      </c>
      <c r="H8" s="22">
        <f t="shared" si="1"/>
        <v>1285</v>
      </c>
      <c r="I8" s="20">
        <f t="shared" si="1"/>
        <v>1221</v>
      </c>
      <c r="J8" s="20">
        <f t="shared" si="1"/>
        <v>1266</v>
      </c>
      <c r="K8" s="20">
        <f t="shared" si="1"/>
        <v>1315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469</v>
      </c>
      <c r="D9" s="28">
        <v>355</v>
      </c>
      <c r="E9" s="28">
        <v>559</v>
      </c>
      <c r="F9" s="27">
        <v>615</v>
      </c>
      <c r="G9" s="28">
        <v>835</v>
      </c>
      <c r="H9" s="29">
        <v>835</v>
      </c>
      <c r="I9" s="28">
        <v>878</v>
      </c>
      <c r="J9" s="28">
        <v>921</v>
      </c>
      <c r="K9" s="29">
        <v>968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10</v>
      </c>
      <c r="F10" s="32">
        <v>21</v>
      </c>
      <c r="G10" s="33">
        <v>41</v>
      </c>
      <c r="H10" s="34">
        <v>41</v>
      </c>
      <c r="I10" s="33">
        <v>43</v>
      </c>
      <c r="J10" s="33">
        <v>45</v>
      </c>
      <c r="K10" s="34">
        <v>47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8912</v>
      </c>
      <c r="D15" s="36">
        <v>3757</v>
      </c>
      <c r="E15" s="36">
        <v>224</v>
      </c>
      <c r="F15" s="35">
        <v>0</v>
      </c>
      <c r="G15" s="36">
        <v>409</v>
      </c>
      <c r="H15" s="37">
        <v>409</v>
      </c>
      <c r="I15" s="36">
        <v>300</v>
      </c>
      <c r="J15" s="36">
        <v>300</v>
      </c>
      <c r="K15" s="37">
        <v>300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6160</v>
      </c>
      <c r="D16" s="20">
        <f t="shared" ref="D16:K16" si="2">SUM(D17:D23)</f>
        <v>2916</v>
      </c>
      <c r="E16" s="20">
        <f t="shared" si="2"/>
        <v>1128</v>
      </c>
      <c r="F16" s="21">
        <f t="shared" si="2"/>
        <v>3855</v>
      </c>
      <c r="G16" s="20">
        <f t="shared" si="2"/>
        <v>8399</v>
      </c>
      <c r="H16" s="22">
        <f t="shared" si="2"/>
        <v>8399</v>
      </c>
      <c r="I16" s="20">
        <f t="shared" si="2"/>
        <v>1743</v>
      </c>
      <c r="J16" s="20">
        <f t="shared" si="2"/>
        <v>1830</v>
      </c>
      <c r="K16" s="20">
        <f t="shared" si="2"/>
        <v>1922</v>
      </c>
    </row>
    <row r="17" spans="1:11" s="14" customFormat="1" ht="12.75" customHeight="1" x14ac:dyDescent="0.25">
      <c r="A17" s="25"/>
      <c r="B17" s="26" t="s">
        <v>22</v>
      </c>
      <c r="C17" s="27">
        <v>1294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4866</v>
      </c>
      <c r="D18" s="33">
        <v>2861</v>
      </c>
      <c r="E18" s="33">
        <v>1128</v>
      </c>
      <c r="F18" s="32">
        <v>3855</v>
      </c>
      <c r="G18" s="33">
        <v>8399</v>
      </c>
      <c r="H18" s="34">
        <v>8399</v>
      </c>
      <c r="I18" s="33">
        <v>1743</v>
      </c>
      <c r="J18" s="33">
        <v>1830</v>
      </c>
      <c r="K18" s="34">
        <v>1922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55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181</v>
      </c>
      <c r="E24" s="20">
        <v>85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121535</v>
      </c>
      <c r="D26" s="46">
        <f t="shared" ref="D26:K26" si="3">+D4+D8+D16+D24</f>
        <v>105619</v>
      </c>
      <c r="E26" s="46">
        <f t="shared" si="3"/>
        <v>102026</v>
      </c>
      <c r="F26" s="47">
        <f t="shared" si="3"/>
        <v>120783</v>
      </c>
      <c r="G26" s="46">
        <f t="shared" si="3"/>
        <v>122639</v>
      </c>
      <c r="H26" s="48">
        <f t="shared" si="3"/>
        <v>122639</v>
      </c>
      <c r="I26" s="46">
        <f t="shared" si="3"/>
        <v>121829</v>
      </c>
      <c r="J26" s="46">
        <f t="shared" si="3"/>
        <v>130598</v>
      </c>
      <c r="K26" s="46">
        <f t="shared" si="3"/>
        <v>136562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154</v>
      </c>
      <c r="C4" s="33">
        <v>46379</v>
      </c>
      <c r="D4" s="33">
        <v>46951</v>
      </c>
      <c r="E4" s="33">
        <v>44726</v>
      </c>
      <c r="F4" s="27">
        <v>51209</v>
      </c>
      <c r="G4" s="28">
        <v>52434</v>
      </c>
      <c r="H4" s="29">
        <v>52434</v>
      </c>
      <c r="I4" s="33">
        <v>58808</v>
      </c>
      <c r="J4" s="33">
        <v>61757</v>
      </c>
      <c r="K4" s="33">
        <v>64955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155</v>
      </c>
      <c r="C5" s="33">
        <v>24262</v>
      </c>
      <c r="D5" s="33">
        <v>19157</v>
      </c>
      <c r="E5" s="33">
        <v>24905</v>
      </c>
      <c r="F5" s="32">
        <v>29568</v>
      </c>
      <c r="G5" s="33">
        <v>26440</v>
      </c>
      <c r="H5" s="34">
        <v>26440</v>
      </c>
      <c r="I5" s="33">
        <v>23342</v>
      </c>
      <c r="J5" s="33">
        <v>24822</v>
      </c>
      <c r="K5" s="33">
        <v>26868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156</v>
      </c>
      <c r="C6" s="33">
        <v>15890</v>
      </c>
      <c r="D6" s="33">
        <v>13389</v>
      </c>
      <c r="E6" s="33">
        <v>13656</v>
      </c>
      <c r="F6" s="32">
        <v>15609</v>
      </c>
      <c r="G6" s="33">
        <v>15200</v>
      </c>
      <c r="H6" s="34">
        <v>15200</v>
      </c>
      <c r="I6" s="33">
        <v>16018</v>
      </c>
      <c r="J6" s="33">
        <v>16819</v>
      </c>
      <c r="K6" s="33">
        <v>17699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157</v>
      </c>
      <c r="C7" s="33">
        <v>16604</v>
      </c>
      <c r="D7" s="33">
        <v>16854</v>
      </c>
      <c r="E7" s="33">
        <v>13352</v>
      </c>
      <c r="F7" s="32">
        <v>14954</v>
      </c>
      <c r="G7" s="33">
        <v>19634</v>
      </c>
      <c r="H7" s="34">
        <v>19634</v>
      </c>
      <c r="I7" s="33">
        <v>20656.996650000001</v>
      </c>
      <c r="J7" s="33">
        <v>21689</v>
      </c>
      <c r="K7" s="33">
        <v>22804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158</v>
      </c>
      <c r="C8" s="33">
        <v>9749</v>
      </c>
      <c r="D8" s="33">
        <v>8811</v>
      </c>
      <c r="E8" s="33">
        <v>10165</v>
      </c>
      <c r="F8" s="32">
        <v>12156</v>
      </c>
      <c r="G8" s="33">
        <v>11187</v>
      </c>
      <c r="H8" s="34">
        <v>11187</v>
      </c>
      <c r="I8" s="33">
        <v>11798</v>
      </c>
      <c r="J8" s="33">
        <v>12388</v>
      </c>
      <c r="K8" s="33">
        <v>13042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112884</v>
      </c>
      <c r="D19" s="46">
        <f t="shared" ref="D19:K19" si="1">SUM(D4:D18)</f>
        <v>105162</v>
      </c>
      <c r="E19" s="46">
        <f t="shared" si="1"/>
        <v>106804</v>
      </c>
      <c r="F19" s="47">
        <f t="shared" si="1"/>
        <v>123496</v>
      </c>
      <c r="G19" s="46">
        <f t="shared" si="1"/>
        <v>124895</v>
      </c>
      <c r="H19" s="48">
        <f t="shared" si="1"/>
        <v>124895</v>
      </c>
      <c r="I19" s="46">
        <f t="shared" si="1"/>
        <v>130622.99665</v>
      </c>
      <c r="J19" s="46">
        <f t="shared" si="1"/>
        <v>137475</v>
      </c>
      <c r="K19" s="46">
        <f t="shared" si="1"/>
        <v>145368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103045</v>
      </c>
      <c r="D4" s="20">
        <f t="shared" ref="D4:K4" si="0">SUM(D5:D7)</f>
        <v>99398</v>
      </c>
      <c r="E4" s="20">
        <f t="shared" si="0"/>
        <v>100760</v>
      </c>
      <c r="F4" s="21">
        <f t="shared" si="0"/>
        <v>116170</v>
      </c>
      <c r="G4" s="20">
        <f t="shared" si="0"/>
        <v>114522</v>
      </c>
      <c r="H4" s="22">
        <f t="shared" si="0"/>
        <v>114522</v>
      </c>
      <c r="I4" s="20">
        <f t="shared" si="0"/>
        <v>122874.99665</v>
      </c>
      <c r="J4" s="20">
        <f t="shared" si="0"/>
        <v>129340</v>
      </c>
      <c r="K4" s="20">
        <f t="shared" si="0"/>
        <v>136825.02000000002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63363</v>
      </c>
      <c r="D5" s="28">
        <v>64847</v>
      </c>
      <c r="E5" s="28">
        <v>69835</v>
      </c>
      <c r="F5" s="27">
        <v>79085</v>
      </c>
      <c r="G5" s="28">
        <v>78900</v>
      </c>
      <c r="H5" s="29">
        <v>78900</v>
      </c>
      <c r="I5" s="28">
        <v>85865.105450000003</v>
      </c>
      <c r="J5" s="28">
        <v>89917</v>
      </c>
      <c r="K5" s="29">
        <v>96913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39682</v>
      </c>
      <c r="D6" s="33">
        <v>34551</v>
      </c>
      <c r="E6" s="33">
        <v>30925</v>
      </c>
      <c r="F6" s="32">
        <v>37085</v>
      </c>
      <c r="G6" s="33">
        <v>35622</v>
      </c>
      <c r="H6" s="34">
        <v>35622</v>
      </c>
      <c r="I6" s="33">
        <v>37009.891199999998</v>
      </c>
      <c r="J6" s="33">
        <v>39423</v>
      </c>
      <c r="K6" s="34">
        <v>39912.020000000004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3011</v>
      </c>
      <c r="D8" s="20">
        <f t="shared" ref="D8:K8" si="1">SUM(D9:D15)</f>
        <v>3338</v>
      </c>
      <c r="E8" s="20">
        <f t="shared" si="1"/>
        <v>3105</v>
      </c>
      <c r="F8" s="21">
        <f t="shared" si="1"/>
        <v>4880</v>
      </c>
      <c r="G8" s="20">
        <f t="shared" si="1"/>
        <v>5546</v>
      </c>
      <c r="H8" s="22">
        <f t="shared" si="1"/>
        <v>5546</v>
      </c>
      <c r="I8" s="20">
        <f t="shared" si="1"/>
        <v>5748</v>
      </c>
      <c r="J8" s="20">
        <f t="shared" si="1"/>
        <v>6035</v>
      </c>
      <c r="K8" s="20">
        <f t="shared" si="1"/>
        <v>6337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638</v>
      </c>
      <c r="H10" s="34">
        <v>638</v>
      </c>
      <c r="I10" s="33">
        <v>670</v>
      </c>
      <c r="J10" s="33">
        <v>703</v>
      </c>
      <c r="K10" s="34">
        <v>738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3011</v>
      </c>
      <c r="D15" s="36">
        <v>3338</v>
      </c>
      <c r="E15" s="36">
        <v>3105</v>
      </c>
      <c r="F15" s="35">
        <v>4880</v>
      </c>
      <c r="G15" s="36">
        <v>4908</v>
      </c>
      <c r="H15" s="37">
        <v>4908</v>
      </c>
      <c r="I15" s="36">
        <v>5078</v>
      </c>
      <c r="J15" s="36">
        <v>5332</v>
      </c>
      <c r="K15" s="37">
        <v>5599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6828</v>
      </c>
      <c r="D16" s="20">
        <f t="shared" ref="D16:K16" si="2">SUM(D17:D23)</f>
        <v>2426</v>
      </c>
      <c r="E16" s="20">
        <f t="shared" si="2"/>
        <v>2939</v>
      </c>
      <c r="F16" s="21">
        <f t="shared" si="2"/>
        <v>2446</v>
      </c>
      <c r="G16" s="20">
        <f t="shared" si="2"/>
        <v>4827</v>
      </c>
      <c r="H16" s="22">
        <f t="shared" si="2"/>
        <v>4827</v>
      </c>
      <c r="I16" s="20">
        <f t="shared" si="2"/>
        <v>2000</v>
      </c>
      <c r="J16" s="20">
        <f t="shared" si="2"/>
        <v>2100</v>
      </c>
      <c r="K16" s="20">
        <f t="shared" si="2"/>
        <v>2206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6828</v>
      </c>
      <c r="D18" s="33">
        <v>2426</v>
      </c>
      <c r="E18" s="33">
        <v>2080</v>
      </c>
      <c r="F18" s="32">
        <v>2446</v>
      </c>
      <c r="G18" s="33">
        <v>4827</v>
      </c>
      <c r="H18" s="34">
        <v>4827</v>
      </c>
      <c r="I18" s="33">
        <v>2000</v>
      </c>
      <c r="J18" s="33">
        <v>2100</v>
      </c>
      <c r="K18" s="34">
        <v>2206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859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112884</v>
      </c>
      <c r="D26" s="46">
        <f t="shared" ref="D26:K26" si="3">+D4+D8+D16+D24</f>
        <v>105162</v>
      </c>
      <c r="E26" s="46">
        <f t="shared" si="3"/>
        <v>106804</v>
      </c>
      <c r="F26" s="47">
        <f t="shared" si="3"/>
        <v>123496</v>
      </c>
      <c r="G26" s="46">
        <f t="shared" si="3"/>
        <v>124895</v>
      </c>
      <c r="H26" s="48">
        <f t="shared" si="3"/>
        <v>124895</v>
      </c>
      <c r="I26" s="46">
        <f t="shared" si="3"/>
        <v>130622.99665</v>
      </c>
      <c r="J26" s="46">
        <f t="shared" si="3"/>
        <v>137475</v>
      </c>
      <c r="K26" s="46">
        <f t="shared" si="3"/>
        <v>145368.02000000002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  <c r="Z3" s="54" t="s">
        <v>32</v>
      </c>
    </row>
    <row r="4" spans="1:27" s="14" customFormat="1" ht="12.75" customHeight="1" x14ac:dyDescent="0.25">
      <c r="A4" s="25"/>
      <c r="B4" s="56" t="s">
        <v>159</v>
      </c>
      <c r="C4" s="33">
        <v>12819</v>
      </c>
      <c r="D4" s="33">
        <v>12273</v>
      </c>
      <c r="E4" s="33">
        <v>11287</v>
      </c>
      <c r="F4" s="27">
        <v>13496</v>
      </c>
      <c r="G4" s="28">
        <v>12857</v>
      </c>
      <c r="H4" s="29">
        <v>12857</v>
      </c>
      <c r="I4" s="33">
        <v>13385</v>
      </c>
      <c r="J4" s="33">
        <v>14055</v>
      </c>
      <c r="K4" s="33">
        <v>14781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160</v>
      </c>
      <c r="C5" s="33">
        <v>12804</v>
      </c>
      <c r="D5" s="33">
        <v>30130</v>
      </c>
      <c r="E5" s="33">
        <v>31107</v>
      </c>
      <c r="F5" s="32">
        <v>35071</v>
      </c>
      <c r="G5" s="33">
        <v>38964</v>
      </c>
      <c r="H5" s="34">
        <v>38964</v>
      </c>
      <c r="I5" s="33">
        <v>39787</v>
      </c>
      <c r="J5" s="33">
        <v>42088</v>
      </c>
      <c r="K5" s="33">
        <v>45075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161</v>
      </c>
      <c r="C6" s="33">
        <v>7523</v>
      </c>
      <c r="D6" s="33">
        <v>7836</v>
      </c>
      <c r="E6" s="33">
        <v>8535</v>
      </c>
      <c r="F6" s="32">
        <v>10126</v>
      </c>
      <c r="G6" s="33">
        <v>8662</v>
      </c>
      <c r="H6" s="34">
        <v>8662</v>
      </c>
      <c r="I6" s="33">
        <v>9134</v>
      </c>
      <c r="J6" s="33">
        <v>9591</v>
      </c>
      <c r="K6" s="33">
        <v>10096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162</v>
      </c>
      <c r="C7" s="33">
        <v>19628</v>
      </c>
      <c r="D7" s="33">
        <v>17934</v>
      </c>
      <c r="E7" s="33">
        <v>12960</v>
      </c>
      <c r="F7" s="32">
        <v>17997</v>
      </c>
      <c r="G7" s="33">
        <v>17703</v>
      </c>
      <c r="H7" s="34">
        <v>17703</v>
      </c>
      <c r="I7" s="33">
        <v>18875</v>
      </c>
      <c r="J7" s="33">
        <v>19819</v>
      </c>
      <c r="K7" s="33">
        <v>20833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52774</v>
      </c>
      <c r="D19" s="46">
        <f t="shared" ref="D19:K19" si="1">SUM(D4:D18)</f>
        <v>68173</v>
      </c>
      <c r="E19" s="46">
        <f t="shared" si="1"/>
        <v>63889</v>
      </c>
      <c r="F19" s="47">
        <f t="shared" si="1"/>
        <v>76690</v>
      </c>
      <c r="G19" s="46">
        <f t="shared" si="1"/>
        <v>78186</v>
      </c>
      <c r="H19" s="48">
        <f t="shared" si="1"/>
        <v>78186</v>
      </c>
      <c r="I19" s="46">
        <f t="shared" si="1"/>
        <v>81181</v>
      </c>
      <c r="J19" s="46">
        <f t="shared" si="1"/>
        <v>85553</v>
      </c>
      <c r="K19" s="46">
        <f t="shared" si="1"/>
        <v>90785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135</v>
      </c>
      <c r="D3" s="17" t="s">
        <v>134</v>
      </c>
      <c r="E3" s="17" t="s">
        <v>133</v>
      </c>
      <c r="F3" s="173" t="s">
        <v>132</v>
      </c>
      <c r="G3" s="174"/>
      <c r="H3" s="175"/>
      <c r="I3" s="17" t="s">
        <v>131</v>
      </c>
      <c r="J3" s="17" t="s">
        <v>130</v>
      </c>
      <c r="K3" s="17" t="s">
        <v>129</v>
      </c>
    </row>
    <row r="4" spans="1:27" s="23" customFormat="1" ht="12.75" customHeight="1" x14ac:dyDescent="0.25">
      <c r="A4" s="18"/>
      <c r="B4" s="19" t="s">
        <v>6</v>
      </c>
      <c r="C4" s="20">
        <f>SUM(C5:C7)</f>
        <v>52769</v>
      </c>
      <c r="D4" s="20">
        <f t="shared" ref="D4:K4" si="0">SUM(D5:D7)</f>
        <v>67920</v>
      </c>
      <c r="E4" s="20">
        <f t="shared" si="0"/>
        <v>63842</v>
      </c>
      <c r="F4" s="21">
        <f t="shared" si="0"/>
        <v>73690</v>
      </c>
      <c r="G4" s="20">
        <f t="shared" si="0"/>
        <v>77370</v>
      </c>
      <c r="H4" s="22">
        <f t="shared" si="0"/>
        <v>77370</v>
      </c>
      <c r="I4" s="20">
        <f t="shared" si="0"/>
        <v>81181</v>
      </c>
      <c r="J4" s="20">
        <f t="shared" si="0"/>
        <v>85553</v>
      </c>
      <c r="K4" s="20">
        <f t="shared" si="0"/>
        <v>90785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33554</v>
      </c>
      <c r="D5" s="28">
        <v>44556</v>
      </c>
      <c r="E5" s="28">
        <v>48801</v>
      </c>
      <c r="F5" s="27">
        <v>54333</v>
      </c>
      <c r="G5" s="28">
        <v>54791</v>
      </c>
      <c r="H5" s="29">
        <v>54791</v>
      </c>
      <c r="I5" s="28">
        <v>57804</v>
      </c>
      <c r="J5" s="28">
        <v>60697</v>
      </c>
      <c r="K5" s="29">
        <v>65157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19215</v>
      </c>
      <c r="D6" s="33">
        <v>23364</v>
      </c>
      <c r="E6" s="33">
        <v>15041</v>
      </c>
      <c r="F6" s="32">
        <v>19357</v>
      </c>
      <c r="G6" s="33">
        <v>22579</v>
      </c>
      <c r="H6" s="34">
        <v>22579</v>
      </c>
      <c r="I6" s="33">
        <v>23377</v>
      </c>
      <c r="J6" s="33">
        <v>24856</v>
      </c>
      <c r="K6" s="34">
        <v>25628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</v>
      </c>
      <c r="D8" s="20">
        <f t="shared" ref="D8:K8" si="1">SUM(D9:D15)</f>
        <v>253</v>
      </c>
      <c r="E8" s="20">
        <f t="shared" si="1"/>
        <v>47</v>
      </c>
      <c r="F8" s="21">
        <f t="shared" si="1"/>
        <v>3000</v>
      </c>
      <c r="G8" s="20">
        <f t="shared" si="1"/>
        <v>816</v>
      </c>
      <c r="H8" s="22">
        <f t="shared" si="1"/>
        <v>816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</v>
      </c>
      <c r="D15" s="36">
        <v>253</v>
      </c>
      <c r="E15" s="36">
        <v>47</v>
      </c>
      <c r="F15" s="35">
        <v>3000</v>
      </c>
      <c r="G15" s="36">
        <v>816</v>
      </c>
      <c r="H15" s="37">
        <v>816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52774</v>
      </c>
      <c r="D26" s="46">
        <f t="shared" ref="D26:K26" si="3">+D4+D8+D16+D24</f>
        <v>68173</v>
      </c>
      <c r="E26" s="46">
        <f t="shared" si="3"/>
        <v>63889</v>
      </c>
      <c r="F26" s="47">
        <f t="shared" si="3"/>
        <v>76690</v>
      </c>
      <c r="G26" s="46">
        <f t="shared" si="3"/>
        <v>78186</v>
      </c>
      <c r="H26" s="48">
        <f t="shared" si="3"/>
        <v>78186</v>
      </c>
      <c r="I26" s="46">
        <f t="shared" si="3"/>
        <v>81181</v>
      </c>
      <c r="J26" s="46">
        <f t="shared" si="3"/>
        <v>85553</v>
      </c>
      <c r="K26" s="46">
        <f t="shared" si="3"/>
        <v>90785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B.1</vt:lpstr>
      <vt:lpstr>B.2</vt:lpstr>
      <vt:lpstr>B.2.1</vt:lpstr>
      <vt:lpstr>B.2.2</vt:lpstr>
      <vt:lpstr>B.2.3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Jonathan Benjamin</cp:lastModifiedBy>
  <dcterms:created xsi:type="dcterms:W3CDTF">2014-05-29T13:36:54Z</dcterms:created>
  <dcterms:modified xsi:type="dcterms:W3CDTF">2014-06-02T07:29:08Z</dcterms:modified>
</cp:coreProperties>
</file>